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27_交通局\03_営業課\02_資産活用係\03_広告業務\08_委託契約関係\令和9年度(委託事業者募集）\02_公募\02_実施要領・仕様書等\01_実施要領\★★最終\文書決裁\"/>
    </mc:Choice>
  </mc:AlternateContent>
  <bookViews>
    <workbookView xWindow="-120" yWindow="-120" windowWidth="29040" windowHeight="15720" activeTab="3"/>
  </bookViews>
  <sheets>
    <sheet name="【入力前にご確認ください】" sheetId="7" r:id="rId1"/>
    <sheet name="【様式Ⅰ】地下鉄（実績分）" sheetId="10" r:id="rId2"/>
    <sheet name="【様式Ⅱ】市バス（実績分）" sheetId="8" r:id="rId3"/>
    <sheet name="【様式Ⅲ】（実績分＋定額分，初期費用）" sheetId="1" r:id="rId4"/>
  </sheets>
  <definedNames>
    <definedName name="_xlnm.Print_Area" localSheetId="1">'【様式Ⅰ】地下鉄（実績分）'!$A$1:$L$60</definedName>
    <definedName name="_xlnm.Print_Area" localSheetId="3">'【様式Ⅲ】（実績分＋定額分，初期費用）'!$A$1:$Q$55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10" l="1"/>
  <c r="L23" i="10"/>
  <c r="L22" i="10"/>
  <c r="L20" i="10"/>
  <c r="L19" i="10"/>
  <c r="L18" i="10"/>
  <c r="L17" i="10"/>
  <c r="L24" i="10"/>
  <c r="L58" i="10" l="1"/>
  <c r="L56" i="10"/>
  <c r="L55" i="10"/>
  <c r="L54" i="10"/>
  <c r="L53" i="10"/>
  <c r="L49" i="10"/>
  <c r="L48" i="10"/>
  <c r="L47" i="10"/>
  <c r="L45" i="10"/>
  <c r="L42" i="10"/>
  <c r="L43" i="10"/>
  <c r="L44" i="10"/>
  <c r="L41" i="10"/>
  <c r="L37" i="10"/>
  <c r="L33" i="10"/>
  <c r="K18" i="8" l="1"/>
  <c r="K19" i="8" l="1"/>
  <c r="K16" i="8"/>
  <c r="K17" i="8"/>
  <c r="K14" i="8" l="1"/>
  <c r="K20" i="8"/>
  <c r="H21" i="8" l="1"/>
  <c r="L52" i="10"/>
  <c r="L59" i="10" l="1"/>
  <c r="D12" i="1" s="1"/>
  <c r="F59" i="10"/>
  <c r="G59" i="10"/>
  <c r="H59" i="10"/>
  <c r="E59" i="10"/>
  <c r="K21" i="8"/>
  <c r="D19" i="1" s="1"/>
  <c r="F21" i="8"/>
  <c r="G21" i="8"/>
  <c r="E21" i="8"/>
  <c r="D40" i="1" l="1"/>
  <c r="D33" i="1"/>
  <c r="J37" i="1" l="1"/>
  <c r="J40" i="1" s="1"/>
  <c r="J30" i="1"/>
  <c r="N42" i="1" l="1"/>
  <c r="P42" i="1" s="1"/>
  <c r="O42" i="1" s="1"/>
  <c r="J33" i="1"/>
  <c r="D22" i="1" l="1"/>
  <c r="J19" i="1" l="1"/>
  <c r="J22" i="1" s="1"/>
  <c r="D15" i="1" l="1"/>
  <c r="J12" i="1" l="1"/>
  <c r="N24" i="1" s="1"/>
  <c r="N46" i="1" s="1"/>
  <c r="J15" i="1" l="1"/>
  <c r="P24" i="1" s="1"/>
  <c r="P46" i="1" s="1"/>
  <c r="O24" i="1" l="1"/>
  <c r="O46" i="1" s="1"/>
</calcChain>
</file>

<file path=xl/comments1.xml><?xml version="1.0" encoding="utf-8"?>
<comments xmlns="http://schemas.openxmlformats.org/spreadsheetml/2006/main">
  <authors>
    <author>Windows ユーザー</author>
  </authors>
  <commentList>
    <comment ref="K25" authorId="0" shapeId="0">
      <text>
        <r>
          <rPr>
            <b/>
            <sz val="16"/>
            <color indexed="81"/>
            <rFont val="MS P ゴシック"/>
            <family val="3"/>
            <charset val="128"/>
          </rPr>
          <t>上限〇％とする</t>
        </r>
      </text>
    </comment>
  </commentList>
</comments>
</file>

<file path=xl/sharedStrings.xml><?xml version="1.0" encoding="utf-8"?>
<sst xmlns="http://schemas.openxmlformats.org/spreadsheetml/2006/main" count="185" uniqueCount="128">
  <si>
    <t>月額</t>
    <rPh sb="0" eb="2">
      <t>ゲツガク</t>
    </rPh>
    <phoneticPr fontId="2"/>
  </si>
  <si>
    <t>×</t>
    <phoneticPr fontId="2"/>
  </si>
  <si>
    <t>＝</t>
    <phoneticPr fontId="2"/>
  </si>
  <si>
    <t>円/５年</t>
    <rPh sb="0" eb="1">
      <t>エン</t>
    </rPh>
    <rPh sb="3" eb="4">
      <t>ネン</t>
    </rPh>
    <phoneticPr fontId="2"/>
  </si>
  <si>
    <t>トレインビジョン</t>
    <phoneticPr fontId="2"/>
  </si>
  <si>
    <t>合計</t>
    <rPh sb="0" eb="2">
      <t>ゴウケイ</t>
    </rPh>
    <phoneticPr fontId="5"/>
  </si>
  <si>
    <t>車内</t>
    <rPh sb="0" eb="2">
      <t>シャナイ</t>
    </rPh>
    <phoneticPr fontId="2"/>
  </si>
  <si>
    <t>駅舎</t>
    <rPh sb="0" eb="2">
      <t>エキシャ</t>
    </rPh>
    <phoneticPr fontId="2"/>
  </si>
  <si>
    <t>委託料</t>
    <rPh sb="0" eb="3">
      <t>イタクリョウ</t>
    </rPh>
    <phoneticPr fontId="2"/>
  </si>
  <si>
    <t>あり</t>
    <phoneticPr fontId="2"/>
  </si>
  <si>
    <t>なし</t>
    <phoneticPr fontId="2"/>
  </si>
  <si>
    <t>＝</t>
    <phoneticPr fontId="2"/>
  </si>
  <si>
    <t>×</t>
    <phoneticPr fontId="2"/>
  </si>
  <si>
    <t>円/５年</t>
    <rPh sb="0" eb="1">
      <t>エン</t>
    </rPh>
    <rPh sb="3" eb="4">
      <t>ネン</t>
    </rPh>
    <phoneticPr fontId="2"/>
  </si>
  <si>
    <t>×</t>
    <phoneticPr fontId="5"/>
  </si>
  <si>
    <t>＝</t>
    <phoneticPr fontId="5"/>
  </si>
  <si>
    <t>円/５年</t>
    <rPh sb="0" eb="1">
      <t>エン</t>
    </rPh>
    <rPh sb="3" eb="4">
      <t>ネン</t>
    </rPh>
    <phoneticPr fontId="5"/>
  </si>
  <si>
    <t>Ⓐ+Ⓑ</t>
    <phoneticPr fontId="5"/>
  </si>
  <si>
    <t>Ⓒ+Ⓓ</t>
    <phoneticPr fontId="5"/>
  </si>
  <si>
    <t>円/年</t>
    <rPh sb="0" eb="1">
      <t>エン</t>
    </rPh>
    <rPh sb="2" eb="3">
      <t>ネン</t>
    </rPh>
    <phoneticPr fontId="2"/>
  </si>
  <si>
    <t>円/年</t>
    <rPh sb="0" eb="1">
      <t>エン</t>
    </rPh>
    <rPh sb="2" eb="3">
      <t>ネン</t>
    </rPh>
    <phoneticPr fontId="5"/>
  </si>
  <si>
    <t>円/月</t>
    <rPh sb="0" eb="1">
      <t>エン</t>
    </rPh>
    <rPh sb="2" eb="3">
      <t>ツキ</t>
    </rPh>
    <phoneticPr fontId="2"/>
  </si>
  <si>
    <t>税抜</t>
    <rPh sb="0" eb="2">
      <t>ゼイヌキ</t>
    </rPh>
    <phoneticPr fontId="5"/>
  </si>
  <si>
    <t>消費税</t>
    <rPh sb="0" eb="3">
      <t>ショウヒゼイ</t>
    </rPh>
    <phoneticPr fontId="5"/>
  </si>
  <si>
    <t>税込</t>
    <rPh sb="0" eb="2">
      <t>ゼイコミ</t>
    </rPh>
    <phoneticPr fontId="5"/>
  </si>
  <si>
    <t>計</t>
    <rPh sb="0" eb="1">
      <t>ケイ</t>
    </rPh>
    <phoneticPr fontId="5"/>
  </si>
  <si>
    <t>（単位：円/５年）</t>
    <rPh sb="1" eb="3">
      <t>タンイ</t>
    </rPh>
    <rPh sb="4" eb="5">
      <t>エン</t>
    </rPh>
    <rPh sb="7" eb="8">
      <t>ネン</t>
    </rPh>
    <phoneticPr fontId="5"/>
  </si>
  <si>
    <t>媒体</t>
    <rPh sb="0" eb="2">
      <t>バイタイ</t>
    </rPh>
    <phoneticPr fontId="2"/>
  </si>
  <si>
    <t>〇委託料については自動計算され、赤枠で囲ったものが想定の委託費となります。</t>
    <rPh sb="1" eb="4">
      <t>イタクリョウ</t>
    </rPh>
    <rPh sb="9" eb="11">
      <t>ジドウ</t>
    </rPh>
    <rPh sb="11" eb="13">
      <t>ケイサン</t>
    </rPh>
    <rPh sb="16" eb="17">
      <t>アカ</t>
    </rPh>
    <rPh sb="17" eb="18">
      <t>ワク</t>
    </rPh>
    <rPh sb="19" eb="20">
      <t>カコ</t>
    </rPh>
    <rPh sb="25" eb="27">
      <t>ソウテイ</t>
    </rPh>
    <rPh sb="28" eb="30">
      <t>イタク</t>
    </rPh>
    <rPh sb="30" eb="31">
      <t>ヒ</t>
    </rPh>
    <phoneticPr fontId="2"/>
  </si>
  <si>
    <t>注意事項</t>
    <rPh sb="0" eb="2">
      <t>チュウイ</t>
    </rPh>
    <rPh sb="2" eb="4">
      <t>ジコウ</t>
    </rPh>
    <phoneticPr fontId="2"/>
  </si>
  <si>
    <t>委託料率（％）</t>
    <rPh sb="0" eb="3">
      <t>イタクリョウ</t>
    </rPh>
    <rPh sb="3" eb="4">
      <t>リツ</t>
    </rPh>
    <phoneticPr fontId="2"/>
  </si>
  <si>
    <t>〇委託料率については、小数点以下は第１位までとします。</t>
    <rPh sb="1" eb="4">
      <t>イタクリョウ</t>
    </rPh>
    <rPh sb="4" eb="5">
      <t>リツ</t>
    </rPh>
    <rPh sb="11" eb="14">
      <t>ショウスウテン</t>
    </rPh>
    <rPh sb="14" eb="16">
      <t>イカ</t>
    </rPh>
    <rPh sb="17" eb="18">
      <t>ダイ</t>
    </rPh>
    <rPh sb="19" eb="20">
      <t>イ</t>
    </rPh>
    <phoneticPr fontId="2"/>
  </si>
  <si>
    <r>
      <t>〇黄色着色箇所のみ入力してください。</t>
    </r>
    <r>
      <rPr>
        <sz val="16"/>
        <rFont val="Meiryo UI"/>
        <family val="3"/>
        <charset val="128"/>
      </rPr>
      <t>緑色着色箇所は自動計算されます。</t>
    </r>
    <rPh sb="1" eb="3">
      <t>キイロ</t>
    </rPh>
    <rPh sb="3" eb="5">
      <t>チャクショク</t>
    </rPh>
    <rPh sb="5" eb="7">
      <t>カショ</t>
    </rPh>
    <rPh sb="9" eb="11">
      <t>ニュウリョク</t>
    </rPh>
    <rPh sb="18" eb="19">
      <t>ミドリ</t>
    </rPh>
    <rPh sb="19" eb="20">
      <t>イロ</t>
    </rPh>
    <rPh sb="20" eb="22">
      <t>チャクショク</t>
    </rPh>
    <rPh sb="22" eb="24">
      <t>カショ</t>
    </rPh>
    <rPh sb="25" eb="27">
      <t>ジドウ</t>
    </rPh>
    <rPh sb="27" eb="29">
      <t>ケイサン</t>
    </rPh>
    <phoneticPr fontId="2"/>
  </si>
  <si>
    <t>３．契約締結後、交通局が支払うべき初期費用　※</t>
    <rPh sb="2" eb="4">
      <t>ケイヤク</t>
    </rPh>
    <rPh sb="4" eb="6">
      <t>テイケツ</t>
    </rPh>
    <rPh sb="6" eb="7">
      <t>ゴ</t>
    </rPh>
    <rPh sb="8" eb="11">
      <t>コウ</t>
    </rPh>
    <rPh sb="12" eb="14">
      <t>シハラ</t>
    </rPh>
    <rPh sb="17" eb="19">
      <t>ショキ</t>
    </rPh>
    <rPh sb="19" eb="21">
      <t>ヒヨウ</t>
    </rPh>
    <phoneticPr fontId="5"/>
  </si>
  <si>
    <t>税込</t>
    <rPh sb="0" eb="2">
      <t>ゼイコミ</t>
    </rPh>
    <phoneticPr fontId="5"/>
  </si>
  <si>
    <t>（うち消費税額は</t>
    <rPh sb="3" eb="6">
      <t>ショウヒゼイ</t>
    </rPh>
    <rPh sb="6" eb="7">
      <t>ガク</t>
    </rPh>
    <phoneticPr fontId="5"/>
  </si>
  <si>
    <t>とする。）</t>
    <phoneticPr fontId="5"/>
  </si>
  <si>
    <t>円</t>
    <rPh sb="0" eb="1">
      <t>エン</t>
    </rPh>
    <phoneticPr fontId="5"/>
  </si>
  <si>
    <t>〇※については金額に係る積算根拠を別途提出してください。</t>
    <rPh sb="7" eb="9">
      <t>キンガク</t>
    </rPh>
    <rPh sb="10" eb="11">
      <t>カカワ</t>
    </rPh>
    <rPh sb="12" eb="14">
      <t>セキサン</t>
    </rPh>
    <rPh sb="14" eb="16">
      <t>コンキョ</t>
    </rPh>
    <rPh sb="17" eb="19">
      <t>ベット</t>
    </rPh>
    <rPh sb="19" eb="21">
      <t>テイシュツ</t>
    </rPh>
    <phoneticPr fontId="5"/>
  </si>
  <si>
    <t>【様式Ⅲ：委託費総額，初期費用】</t>
    <rPh sb="1" eb="3">
      <t>ヨウシキ</t>
    </rPh>
    <rPh sb="5" eb="7">
      <t>イタク</t>
    </rPh>
    <rPh sb="7" eb="8">
      <t>ヒ</t>
    </rPh>
    <rPh sb="8" eb="10">
      <t>ソウガク</t>
    </rPh>
    <rPh sb="11" eb="13">
      <t>ショキ</t>
    </rPh>
    <rPh sb="13" eb="15">
      <t>ヒヨウ</t>
    </rPh>
    <phoneticPr fontId="2"/>
  </si>
  <si>
    <t>Ⓐ+Ⓑ+Ⓒ+Ⓓ（委託費総額）</t>
    <rPh sb="8" eb="10">
      <t>イタク</t>
    </rPh>
    <rPh sb="10" eb="11">
      <t>ヒ</t>
    </rPh>
    <rPh sb="11" eb="13">
      <t>ソウガク</t>
    </rPh>
    <phoneticPr fontId="5"/>
  </si>
  <si>
    <t>〇様式Ⅰ及びⅡを入力後、様式Ⅲを入力してください。</t>
    <rPh sb="1" eb="3">
      <t>ヨウシキ</t>
    </rPh>
    <rPh sb="4" eb="5">
      <t>オヨ</t>
    </rPh>
    <rPh sb="8" eb="10">
      <t>ニュウリョク</t>
    </rPh>
    <rPh sb="10" eb="11">
      <t>アト</t>
    </rPh>
    <rPh sb="12" eb="14">
      <t>ヨウシキ</t>
    </rPh>
    <rPh sb="16" eb="18">
      <t>ニュウリョク</t>
    </rPh>
    <phoneticPr fontId="2"/>
  </si>
  <si>
    <t>委託料（単位：円、税抜）</t>
    <rPh sb="0" eb="3">
      <t>イタクリョウ</t>
    </rPh>
    <rPh sb="4" eb="6">
      <t>タンイ</t>
    </rPh>
    <rPh sb="7" eb="8">
      <t>エン</t>
    </rPh>
    <rPh sb="9" eb="11">
      <t>ゼイヌキ</t>
    </rPh>
    <phoneticPr fontId="2"/>
  </si>
  <si>
    <t>（税抜）</t>
    <rPh sb="1" eb="3">
      <t>ゼイヌキ</t>
    </rPh>
    <phoneticPr fontId="5"/>
  </si>
  <si>
    <t>㋐</t>
    <phoneticPr fontId="5"/>
  </si>
  <si>
    <t>（税込）</t>
    <rPh sb="1" eb="3">
      <t>ゼイコミ</t>
    </rPh>
    <phoneticPr fontId="5"/>
  </si>
  <si>
    <t>㋑</t>
    <phoneticPr fontId="5"/>
  </si>
  <si>
    <t>Ⓐ</t>
    <phoneticPr fontId="5"/>
  </si>
  <si>
    <t>Ⓑ</t>
    <phoneticPr fontId="5"/>
  </si>
  <si>
    <t>（税抜）</t>
    <phoneticPr fontId="5"/>
  </si>
  <si>
    <t>Ⓒ</t>
    <phoneticPr fontId="5"/>
  </si>
  <si>
    <t>Ⓓ</t>
    <phoneticPr fontId="5"/>
  </si>
  <si>
    <t>（税抜）※</t>
    <rPh sb="1" eb="3">
      <t>ゼイヌキ</t>
    </rPh>
    <phoneticPr fontId="5"/>
  </si>
  <si>
    <t>【地下鉄】</t>
    <rPh sb="1" eb="4">
      <t>チカテツ</t>
    </rPh>
    <phoneticPr fontId="2"/>
  </si>
  <si>
    <t>【市バス】</t>
    <rPh sb="1" eb="2">
      <t>シ</t>
    </rPh>
    <phoneticPr fontId="2"/>
  </si>
  <si>
    <t>【参考】現在の定額分委託費は、【高速】477,690円/月（税抜）　【乗合自動車】239,000円/月（税抜）</t>
    <rPh sb="1" eb="3">
      <t>サンコウ</t>
    </rPh>
    <phoneticPr fontId="5"/>
  </si>
  <si>
    <t>中吊（KOBEトレイン含む）</t>
    <rPh sb="0" eb="2">
      <t>ナカヅ</t>
    </rPh>
    <rPh sb="11" eb="12">
      <t>フク</t>
    </rPh>
    <phoneticPr fontId="2"/>
  </si>
  <si>
    <t>ドア横（額面）</t>
    <rPh sb="2" eb="3">
      <t>ヨコ</t>
    </rPh>
    <rPh sb="4" eb="6">
      <t>ガクメン</t>
    </rPh>
    <phoneticPr fontId="2"/>
  </si>
  <si>
    <t>ドア上（横枠）※ジャック含む</t>
    <rPh sb="2" eb="3">
      <t>ウエ</t>
    </rPh>
    <rPh sb="4" eb="5">
      <t>ヨコ</t>
    </rPh>
    <rPh sb="5" eb="6">
      <t>ワク</t>
    </rPh>
    <rPh sb="12" eb="13">
      <t>フク</t>
    </rPh>
    <phoneticPr fontId="2"/>
  </si>
  <si>
    <t>車両ステッカー</t>
    <rPh sb="0" eb="2">
      <t>シャリョウ</t>
    </rPh>
    <phoneticPr fontId="2"/>
  </si>
  <si>
    <t>棚上（小天井）※ジャック含む</t>
    <rPh sb="0" eb="2">
      <t>タナウエ</t>
    </rPh>
    <rPh sb="3" eb="4">
      <t>ショウ</t>
    </rPh>
    <rPh sb="4" eb="6">
      <t>テンジョウ</t>
    </rPh>
    <rPh sb="12" eb="13">
      <t>フク</t>
    </rPh>
    <phoneticPr fontId="2"/>
  </si>
  <si>
    <t>車内放送広告</t>
    <rPh sb="0" eb="2">
      <t>シャナイ</t>
    </rPh>
    <rPh sb="2" eb="4">
      <t>ホウソウ</t>
    </rPh>
    <rPh sb="4" eb="6">
      <t>コウコク</t>
    </rPh>
    <phoneticPr fontId="2"/>
  </si>
  <si>
    <t>扉横ボディステッカー</t>
    <rPh sb="0" eb="2">
      <t>トビラヨコ</t>
    </rPh>
    <phoneticPr fontId="2"/>
  </si>
  <si>
    <t>ジャック</t>
    <phoneticPr fontId="2"/>
  </si>
  <si>
    <t>三宮スペシャルジャック（総合計）</t>
    <rPh sb="0" eb="2">
      <t>サンノミヤ</t>
    </rPh>
    <rPh sb="12" eb="15">
      <t>ソウゴウケイ</t>
    </rPh>
    <phoneticPr fontId="2"/>
  </si>
  <si>
    <t>三宮E-WALL、E-WALL＋、三宮B1ボードセット、プレミアムボード</t>
    <rPh sb="0" eb="2">
      <t>サンノミヤ</t>
    </rPh>
    <rPh sb="17" eb="19">
      <t>サンノミヤ</t>
    </rPh>
    <phoneticPr fontId="2"/>
  </si>
  <si>
    <t>三宮スペシャルジャックオプション</t>
    <rPh sb="0" eb="2">
      <t>サンノミヤ</t>
    </rPh>
    <phoneticPr fontId="2"/>
  </si>
  <si>
    <t>プロモーションセット</t>
    <phoneticPr fontId="2"/>
  </si>
  <si>
    <t>三宮エントランスビジョン</t>
    <rPh sb="0" eb="2">
      <t>サンノミヤ</t>
    </rPh>
    <phoneticPr fontId="2"/>
  </si>
  <si>
    <t>改札機ステッカー（三宮駅）</t>
    <rPh sb="0" eb="3">
      <t>カイサツキ</t>
    </rPh>
    <rPh sb="9" eb="11">
      <t>サンノミヤ</t>
    </rPh>
    <rPh sb="11" eb="12">
      <t>エキ</t>
    </rPh>
    <phoneticPr fontId="2"/>
  </si>
  <si>
    <t>駅貼</t>
    <rPh sb="0" eb="2">
      <t>エキバリ</t>
    </rPh>
    <phoneticPr fontId="2"/>
  </si>
  <si>
    <t>プレミアムボード、B2駅貼、ポスターセット</t>
    <phoneticPr fontId="2"/>
  </si>
  <si>
    <t>三宮E-WALLプロモーションセット
三宮E-WALL、三宮E-WALL+、
三宮エントランスシート、Mボード、B1ボード三宮駅セット</t>
    <rPh sb="0" eb="2">
      <t>サンノミヤ</t>
    </rPh>
    <rPh sb="19" eb="21">
      <t>サンノミヤ</t>
    </rPh>
    <rPh sb="28" eb="30">
      <t>サンノミヤ</t>
    </rPh>
    <rPh sb="63" eb="64">
      <t>エキ</t>
    </rPh>
    <phoneticPr fontId="2"/>
  </si>
  <si>
    <t>B1ボード（沿線）、新神戸Cheerボード、名谷パックン、B1単貼</t>
    <rPh sb="6" eb="8">
      <t>エンセン</t>
    </rPh>
    <rPh sb="31" eb="33">
      <t>タンバ</t>
    </rPh>
    <phoneticPr fontId="2"/>
  </si>
  <si>
    <t>電飾看板（内照）</t>
    <rPh sb="0" eb="4">
      <t>デンショクカンバン</t>
    </rPh>
    <rPh sb="5" eb="7">
      <t>ナイショウ</t>
    </rPh>
    <phoneticPr fontId="2"/>
  </si>
  <si>
    <t>　　　　　　　 　　　　　　　　　　　　　(12ヶ月間）</t>
    <phoneticPr fontId="2"/>
  </si>
  <si>
    <t>周辺案内図</t>
    <rPh sb="0" eb="2">
      <t>シュウヘン</t>
    </rPh>
    <rPh sb="2" eb="5">
      <t>アンナイズ</t>
    </rPh>
    <phoneticPr fontId="2"/>
  </si>
  <si>
    <t>改札機ステッカー（駅舎ステッカー）</t>
    <rPh sb="0" eb="3">
      <t>カイサツキ</t>
    </rPh>
    <rPh sb="9" eb="11">
      <t>エキシャ</t>
    </rPh>
    <phoneticPr fontId="2"/>
  </si>
  <si>
    <t>パンフレットラック</t>
    <phoneticPr fontId="2"/>
  </si>
  <si>
    <t>大型シート　</t>
    <rPh sb="0" eb="2">
      <t>オオガタ</t>
    </rPh>
    <phoneticPr fontId="2"/>
  </si>
  <si>
    <t>So-unパネル、HANATOKIシート、三宮エスカBIGシート</t>
    <rPh sb="21" eb="23">
      <t>サンノミヤ</t>
    </rPh>
    <phoneticPr fontId="2"/>
  </si>
  <si>
    <t>三宮腰壁シート（L/R）、三宮エスカSシート</t>
    <phoneticPr fontId="2"/>
  </si>
  <si>
    <t>西神中央アイキャッチシート、西神中央HAKOMARU</t>
    <rPh sb="0" eb="2">
      <t>セイシン</t>
    </rPh>
    <rPh sb="2" eb="4">
      <t>チュウオウ</t>
    </rPh>
    <rPh sb="14" eb="18">
      <t>セイシンチュウオウ</t>
    </rPh>
    <phoneticPr fontId="2"/>
  </si>
  <si>
    <t>ホーム柵シート</t>
    <rPh sb="3" eb="4">
      <t>サク</t>
    </rPh>
    <phoneticPr fontId="2"/>
  </si>
  <si>
    <t>エントランスビジョン（三宮・名谷）</t>
    <rPh sb="11" eb="13">
      <t>サンノミヤ</t>
    </rPh>
    <rPh sb="14" eb="16">
      <t>ミョウダニ</t>
    </rPh>
    <phoneticPr fontId="2"/>
  </si>
  <si>
    <t>ＤＳ（LIVE BOARD）　</t>
    <phoneticPr fontId="2"/>
  </si>
  <si>
    <t>広告協力金</t>
    <rPh sb="0" eb="2">
      <t>コウコク</t>
    </rPh>
    <rPh sb="2" eb="5">
      <t>キョウリョクキン</t>
    </rPh>
    <phoneticPr fontId="2"/>
  </si>
  <si>
    <t>車内・駅舎</t>
    <rPh sb="0" eb="2">
      <t>シャナイ</t>
    </rPh>
    <rPh sb="3" eb="4">
      <t>エキ</t>
    </rPh>
    <rPh sb="4" eb="5">
      <t>シャ</t>
    </rPh>
    <phoneticPr fontId="2"/>
  </si>
  <si>
    <t>委託料計算時
使用の広告料金
（単位：円、税抜）</t>
    <phoneticPr fontId="2"/>
  </si>
  <si>
    <t>B1ボード三宮駅セット、三宮コンコースDS、三宮ホームDS40</t>
    <rPh sb="5" eb="7">
      <t>サンノミヤ</t>
    </rPh>
    <rPh sb="7" eb="8">
      <t>エキ</t>
    </rPh>
    <phoneticPr fontId="2"/>
  </si>
  <si>
    <t>　窓ステッカー・ドアペアステッカー・大型窓ステッカー・指詰めステッカー</t>
    <rPh sb="1" eb="2">
      <t>マド</t>
    </rPh>
    <phoneticPr fontId="2"/>
  </si>
  <si>
    <t>　電照看板（名谷L401～L408）</t>
    <rPh sb="1" eb="3">
      <t>デンショウ</t>
    </rPh>
    <rPh sb="3" eb="5">
      <t>カンバン</t>
    </rPh>
    <rPh sb="6" eb="8">
      <t>ミョウダニ</t>
    </rPh>
    <phoneticPr fontId="2"/>
  </si>
  <si>
    <t>　三宮ホームファブリックL117・L216　（3ヶ月間）</t>
    <rPh sb="1" eb="3">
      <t>サンノミヤ</t>
    </rPh>
    <rPh sb="25" eb="27">
      <t>ゲツカン</t>
    </rPh>
    <phoneticPr fontId="2"/>
  </si>
  <si>
    <t>駅名板広告</t>
    <rPh sb="0" eb="2">
      <t>エキメイ</t>
    </rPh>
    <rPh sb="2" eb="3">
      <t>イタ</t>
    </rPh>
    <rPh sb="3" eb="5">
      <t>コウコク</t>
    </rPh>
    <phoneticPr fontId="2"/>
  </si>
  <si>
    <t>代理店持ち込み媒体（臨時パネル）</t>
    <rPh sb="0" eb="3">
      <t>ダイリテン</t>
    </rPh>
    <rPh sb="3" eb="4">
      <t>モ</t>
    </rPh>
    <rPh sb="5" eb="6">
      <t>コ</t>
    </rPh>
    <rPh sb="7" eb="9">
      <t>バイタイ</t>
    </rPh>
    <rPh sb="10" eb="12">
      <t>リンジ</t>
    </rPh>
    <phoneticPr fontId="2"/>
  </si>
  <si>
    <t>掲出撤去
作業有無</t>
    <rPh sb="0" eb="2">
      <t>ケイシュツ</t>
    </rPh>
    <rPh sb="2" eb="4">
      <t>テッキョ</t>
    </rPh>
    <rPh sb="5" eb="7">
      <t>サギョウ</t>
    </rPh>
    <rPh sb="7" eb="9">
      <t>ウム</t>
    </rPh>
    <phoneticPr fontId="2"/>
  </si>
  <si>
    <t>【参考】広告料収入　（単位：千円、税抜）</t>
    <phoneticPr fontId="2"/>
  </si>
  <si>
    <t>乗合自動車
（市バス）</t>
    <rPh sb="0" eb="2">
      <t>ノリアイ</t>
    </rPh>
    <rPh sb="2" eb="5">
      <t>ジドウシャ</t>
    </rPh>
    <rPh sb="7" eb="8">
      <t>シ</t>
    </rPh>
    <phoneticPr fontId="2"/>
  </si>
  <si>
    <t>中吊</t>
    <rPh sb="0" eb="2">
      <t>ナカツリ</t>
    </rPh>
    <phoneticPr fontId="2"/>
  </si>
  <si>
    <t>ワイド中吊</t>
    <rPh sb="3" eb="5">
      <t>ナカヅ</t>
    </rPh>
    <phoneticPr fontId="2"/>
  </si>
  <si>
    <t>車外・
その他</t>
    <rPh sb="0" eb="2">
      <t>シャガイ</t>
    </rPh>
    <rPh sb="6" eb="7">
      <t>タ</t>
    </rPh>
    <phoneticPr fontId="2"/>
  </si>
  <si>
    <t>外側ステッカー、車道側中央側面シート（A）</t>
    <rPh sb="0" eb="2">
      <t>ソトガワ</t>
    </rPh>
    <phoneticPr fontId="2"/>
  </si>
  <si>
    <t>パートラッピング</t>
    <phoneticPr fontId="2"/>
  </si>
  <si>
    <t>メガシート、車道側中央側面シート（B）</t>
    <rPh sb="6" eb="9">
      <t>シャドウガワ</t>
    </rPh>
    <rPh sb="9" eb="11">
      <t>チュウオウ</t>
    </rPh>
    <rPh sb="11" eb="13">
      <t>ソクメン</t>
    </rPh>
    <phoneticPr fontId="2"/>
  </si>
  <si>
    <t>委託料率</t>
    <rPh sb="0" eb="4">
      <t>イタクリョウリツ</t>
    </rPh>
    <phoneticPr fontId="2"/>
  </si>
  <si>
    <t>フルラッピング 、 Cheerバス（応援広告）</t>
    <phoneticPr fontId="2"/>
  </si>
  <si>
    <t>その他（バスターミナル）</t>
    <phoneticPr fontId="2"/>
  </si>
  <si>
    <t>合計</t>
    <rPh sb="0" eb="2">
      <t>ゴウケイ</t>
    </rPh>
    <phoneticPr fontId="2"/>
  </si>
  <si>
    <t>沿線ＤＳ（西神南・学園都市・新神戸）</t>
    <rPh sb="0" eb="2">
      <t>エンセン</t>
    </rPh>
    <rPh sb="5" eb="7">
      <t>セイシン</t>
    </rPh>
    <rPh sb="7" eb="8">
      <t>ミナミ</t>
    </rPh>
    <rPh sb="9" eb="11">
      <t>ガクエン</t>
    </rPh>
    <rPh sb="11" eb="13">
      <t>トシ</t>
    </rPh>
    <rPh sb="14" eb="17">
      <t>シンコウベ</t>
    </rPh>
    <phoneticPr fontId="2"/>
  </si>
  <si>
    <t>三宮コンコースＤＳ（三宮コンコース12基28面）</t>
    <rPh sb="0" eb="2">
      <t>サンノミヤ</t>
    </rPh>
    <rPh sb="10" eb="12">
      <t>サンノミヤ</t>
    </rPh>
    <rPh sb="19" eb="20">
      <t>キ</t>
    </rPh>
    <rPh sb="22" eb="23">
      <t>メン</t>
    </rPh>
    <phoneticPr fontId="2"/>
  </si>
  <si>
    <t>ホームＤＳ（三宮ホームサイネージ）</t>
    <rPh sb="6" eb="8">
      <t>サンノミヤ</t>
    </rPh>
    <phoneticPr fontId="2"/>
  </si>
  <si>
    <t>〇沿線DSについては、デジタルサイネージ運営事業者との別途契約により、受託事業者から運営事業者に管理運営費用の支払いをして頂きます。</t>
    <rPh sb="1" eb="3">
      <t>エンセン</t>
    </rPh>
    <rPh sb="20" eb="22">
      <t>ウンエイ</t>
    </rPh>
    <rPh sb="22" eb="25">
      <t>ジギョウシャ</t>
    </rPh>
    <rPh sb="27" eb="29">
      <t>ベット</t>
    </rPh>
    <rPh sb="29" eb="31">
      <t>ケイヤク</t>
    </rPh>
    <rPh sb="35" eb="37">
      <t>ジュタク</t>
    </rPh>
    <rPh sb="37" eb="40">
      <t>ジギョウシャ</t>
    </rPh>
    <rPh sb="42" eb="44">
      <t>ウンエイ</t>
    </rPh>
    <rPh sb="44" eb="47">
      <t>ジギョウシャ</t>
    </rPh>
    <rPh sb="48" eb="50">
      <t>カンリ</t>
    </rPh>
    <rPh sb="50" eb="52">
      <t>ウンエイ</t>
    </rPh>
    <rPh sb="52" eb="54">
      <t>ヒヨウ</t>
    </rPh>
    <rPh sb="55" eb="57">
      <t>シハラ</t>
    </rPh>
    <rPh sb="61" eb="62">
      <t>イタダ</t>
    </rPh>
    <phoneticPr fontId="2"/>
  </si>
  <si>
    <t>高速鉄道
（地下鉄）</t>
    <rPh sb="0" eb="4">
      <t>コウソクテツドウ</t>
    </rPh>
    <rPh sb="6" eb="9">
      <t>チカテツ</t>
    </rPh>
    <phoneticPr fontId="2"/>
  </si>
  <si>
    <t>１．実績変動分（広告料収入に応じた委託費）</t>
    <rPh sb="2" eb="4">
      <t>ジッセキ</t>
    </rPh>
    <rPh sb="4" eb="6">
      <t>ヘンドウ</t>
    </rPh>
    <rPh sb="6" eb="7">
      <t>ブン</t>
    </rPh>
    <rPh sb="8" eb="10">
      <t>コウコク</t>
    </rPh>
    <rPh sb="10" eb="11">
      <t>リョウ</t>
    </rPh>
    <rPh sb="11" eb="13">
      <t>シュウニュウ</t>
    </rPh>
    <rPh sb="14" eb="15">
      <t>オウ</t>
    </rPh>
    <rPh sb="17" eb="19">
      <t>イタク</t>
    </rPh>
    <rPh sb="19" eb="20">
      <t>ヒ</t>
    </rPh>
    <phoneticPr fontId="2"/>
  </si>
  <si>
    <t>２．定額固定分（業務広告掲出管理業務）　</t>
    <rPh sb="2" eb="4">
      <t>テイガク</t>
    </rPh>
    <rPh sb="4" eb="6">
      <t>コテイ</t>
    </rPh>
    <rPh sb="6" eb="7">
      <t>ブン</t>
    </rPh>
    <rPh sb="8" eb="10">
      <t>ギョウム</t>
    </rPh>
    <rPh sb="10" eb="12">
      <t>コウコク</t>
    </rPh>
    <rPh sb="12" eb="14">
      <t>ケイシュツ</t>
    </rPh>
    <rPh sb="14" eb="16">
      <t>カンリ</t>
    </rPh>
    <rPh sb="16" eb="18">
      <t>ギョウム</t>
    </rPh>
    <phoneticPr fontId="2"/>
  </si>
  <si>
    <t>【様式Ⅰ：地下鉄委託費（実績変動分）計算シート】</t>
    <rPh sb="1" eb="3">
      <t>ヨウシキ</t>
    </rPh>
    <rPh sb="5" eb="8">
      <t>チカテツ</t>
    </rPh>
    <rPh sb="8" eb="11">
      <t>イタクヒ</t>
    </rPh>
    <rPh sb="12" eb="14">
      <t>ジッセキ</t>
    </rPh>
    <rPh sb="14" eb="16">
      <t>ヘンドウ</t>
    </rPh>
    <rPh sb="16" eb="17">
      <t>ブン</t>
    </rPh>
    <rPh sb="18" eb="20">
      <t>ケイサン</t>
    </rPh>
    <phoneticPr fontId="2"/>
  </si>
  <si>
    <t>【様式Ⅱ：市バス委託費（実績変動分）計算シート】</t>
    <rPh sb="1" eb="3">
      <t>ヨウシキ</t>
    </rPh>
    <rPh sb="5" eb="6">
      <t>シ</t>
    </rPh>
    <rPh sb="8" eb="11">
      <t>イタクヒ</t>
    </rPh>
    <rPh sb="12" eb="14">
      <t>ジッセキ</t>
    </rPh>
    <rPh sb="14" eb="16">
      <t>ヘンドウ</t>
    </rPh>
    <rPh sb="16" eb="17">
      <t>ブン</t>
    </rPh>
    <rPh sb="18" eb="20">
      <t>ケイサン</t>
    </rPh>
    <phoneticPr fontId="2"/>
  </si>
  <si>
    <t>　【参考】過去4年間の実績変動分の委託費（単位：円、税抜）</t>
    <rPh sb="2" eb="4">
      <t>サンコウ</t>
    </rPh>
    <rPh sb="5" eb="7">
      <t>カコ</t>
    </rPh>
    <rPh sb="11" eb="16">
      <t>ジッセキヘンドウブン</t>
    </rPh>
    <rPh sb="17" eb="19">
      <t>イタク</t>
    </rPh>
    <phoneticPr fontId="2"/>
  </si>
  <si>
    <t>　【参考２】過去４年間の実績変動分の委託費（単位：円、税抜）</t>
    <rPh sb="2" eb="4">
      <t>サンコウ</t>
    </rPh>
    <rPh sb="6" eb="8">
      <t>カコ</t>
    </rPh>
    <rPh sb="9" eb="11">
      <t>ネンカン</t>
    </rPh>
    <rPh sb="12" eb="14">
      <t>ジッセキ</t>
    </rPh>
    <rPh sb="14" eb="16">
      <t>ヘンドウ</t>
    </rPh>
    <rPh sb="16" eb="17">
      <t>ブン</t>
    </rPh>
    <rPh sb="18" eb="20">
      <t>イタク</t>
    </rPh>
    <rPh sb="20" eb="21">
      <t>ヒ</t>
    </rPh>
    <rPh sb="22" eb="24">
      <t>タンイ</t>
    </rPh>
    <rPh sb="25" eb="26">
      <t>エン</t>
    </rPh>
    <rPh sb="27" eb="29">
      <t>ゼイヌキ</t>
    </rPh>
    <phoneticPr fontId="2"/>
  </si>
  <si>
    <t>2023年</t>
    <rPh sb="4" eb="5">
      <t>ネン</t>
    </rPh>
    <phoneticPr fontId="2"/>
  </si>
  <si>
    <t>2024年</t>
    <rPh sb="4" eb="5">
      <t>ネン</t>
    </rPh>
    <phoneticPr fontId="2"/>
  </si>
  <si>
    <t>2025年</t>
    <rPh sb="4" eb="5">
      <t>ネン</t>
    </rPh>
    <phoneticPr fontId="2"/>
  </si>
  <si>
    <t>〇車内放送広告および駅名板広告について　</t>
    <rPh sb="1" eb="5">
      <t>シャナイホウソウ</t>
    </rPh>
    <rPh sb="5" eb="7">
      <t>コウコク</t>
    </rPh>
    <rPh sb="10" eb="12">
      <t>エキメイ</t>
    </rPh>
    <rPh sb="12" eb="13">
      <t>バン</t>
    </rPh>
    <rPh sb="13" eb="15">
      <t>コウコク</t>
    </rPh>
    <phoneticPr fontId="2"/>
  </si>
  <si>
    <t>〇現在取扱いのない過去の広告媒体は下記一覧に記載していません。</t>
    <rPh sb="1" eb="5">
      <t>ゲンザイトリアツカ</t>
    </rPh>
    <rPh sb="9" eb="11">
      <t>カコ</t>
    </rPh>
    <rPh sb="12" eb="16">
      <t>コウコクバイタイ</t>
    </rPh>
    <rPh sb="17" eb="19">
      <t>カキ</t>
    </rPh>
    <rPh sb="19" eb="21">
      <t>イチラン</t>
    </rPh>
    <rPh sb="22" eb="24">
      <t>キサイ</t>
    </rPh>
    <phoneticPr fontId="2"/>
  </si>
  <si>
    <t>　入力して頂く委託料率から、想定管理運営費用として25％が上乗せされるよう設定しています。</t>
    <rPh sb="1" eb="3">
      <t>ニュウリョク</t>
    </rPh>
    <rPh sb="5" eb="6">
      <t>イタダ</t>
    </rPh>
    <rPh sb="7" eb="9">
      <t>イタク</t>
    </rPh>
    <rPh sb="9" eb="10">
      <t>リョウ</t>
    </rPh>
    <rPh sb="10" eb="11">
      <t>リツ</t>
    </rPh>
    <rPh sb="14" eb="16">
      <t>ソウテイ</t>
    </rPh>
    <rPh sb="16" eb="18">
      <t>カンリ</t>
    </rPh>
    <rPh sb="18" eb="20">
      <t>ウンエイ</t>
    </rPh>
    <rPh sb="20" eb="22">
      <t>ヒヨウ</t>
    </rPh>
    <rPh sb="29" eb="31">
      <t>ウワノ</t>
    </rPh>
    <rPh sb="37" eb="39">
      <t>セッテイ</t>
    </rPh>
    <phoneticPr fontId="2"/>
  </si>
  <si>
    <r>
      <t>〇黄色着色箇所のみ入力してください。</t>
    </r>
    <r>
      <rPr>
        <sz val="16"/>
        <rFont val="Meiryo UI"/>
        <family val="3"/>
        <charset val="128"/>
      </rPr>
      <t>他の着色箇所は自動計算されます。</t>
    </r>
    <rPh sb="18" eb="19">
      <t>ホカ</t>
    </rPh>
    <phoneticPr fontId="2"/>
  </si>
  <si>
    <t>〇定額固定分は局指定金額のため入力しないでください。</t>
    <rPh sb="1" eb="3">
      <t>テイガク</t>
    </rPh>
    <rPh sb="3" eb="5">
      <t>コテイ</t>
    </rPh>
    <rPh sb="5" eb="6">
      <t>ブン</t>
    </rPh>
    <rPh sb="7" eb="12">
      <t>キョクシテイキンガク</t>
    </rPh>
    <rPh sb="15" eb="17">
      <t>ニュウリョク</t>
    </rPh>
    <phoneticPr fontId="2"/>
  </si>
  <si>
    <r>
      <t>　入力して頂く委託料率に</t>
    </r>
    <r>
      <rPr>
        <sz val="16"/>
        <color rgb="FFFF0000"/>
        <rFont val="Meiryo UI"/>
        <family val="3"/>
        <charset val="128"/>
      </rPr>
      <t>上限（5％）</t>
    </r>
    <r>
      <rPr>
        <sz val="16"/>
        <rFont val="Meiryo UI"/>
        <family val="3"/>
        <charset val="128"/>
      </rPr>
      <t>を設定していますのでご注意ください。</t>
    </r>
    <rPh sb="1" eb="3">
      <t>ニュウリョク</t>
    </rPh>
    <rPh sb="5" eb="6">
      <t>イタダ</t>
    </rPh>
    <rPh sb="7" eb="9">
      <t>イタク</t>
    </rPh>
    <rPh sb="9" eb="10">
      <t>リョウ</t>
    </rPh>
    <rPh sb="10" eb="11">
      <t>リツ</t>
    </rPh>
    <rPh sb="12" eb="14">
      <t>ジョウゲン</t>
    </rPh>
    <rPh sb="19" eb="21">
      <t>セッテイ</t>
    </rPh>
    <rPh sb="29" eb="31">
      <t>チュウイ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</si>
</sst>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Meiryo UI"/>
      <family val="3"/>
      <charset val="128"/>
    </font>
    <font>
      <sz val="11"/>
      <name val="ＭＳ Ｐゴシック"/>
      <family val="3"/>
      <charset val="128"/>
    </font>
    <font>
      <sz val="6"/>
      <name val="ＭＳ Ｐゴシック"/>
      <family val="3"/>
      <charset val="128"/>
    </font>
    <font>
      <b/>
      <sz val="14"/>
      <color theme="1"/>
      <name val="Meiryo UI"/>
      <family val="3"/>
      <charset val="128"/>
    </font>
    <font>
      <sz val="14"/>
      <color theme="1"/>
      <name val="Meiryo UI"/>
      <family val="3"/>
      <charset val="128"/>
    </font>
    <font>
      <sz val="16"/>
      <color theme="1"/>
      <name val="Meiryo UI"/>
      <family val="3"/>
      <charset val="128"/>
    </font>
    <font>
      <u/>
      <sz val="16"/>
      <color theme="1"/>
      <name val="Meiryo UI"/>
      <family val="3"/>
      <charset val="128"/>
    </font>
    <font>
      <sz val="16"/>
      <name val="Meiryo UI"/>
      <family val="3"/>
      <charset val="128"/>
    </font>
    <font>
      <sz val="16"/>
      <color rgb="FFFF0000"/>
      <name val="Meiryo UI"/>
      <family val="3"/>
      <charset val="128"/>
    </font>
    <font>
      <sz val="14"/>
      <color theme="1"/>
      <name val="游ゴシック"/>
      <family val="2"/>
      <charset val="128"/>
      <scheme val="minor"/>
    </font>
    <font>
      <sz val="14"/>
      <color theme="1"/>
      <name val="Yu Gothic"/>
      <family val="3"/>
      <charset val="128"/>
    </font>
    <font>
      <sz val="12"/>
      <color theme="1"/>
      <name val="Meiryo UI"/>
      <family val="3"/>
      <charset val="128"/>
    </font>
    <font>
      <sz val="12"/>
      <color theme="1"/>
      <name val="游ゴシック"/>
      <family val="2"/>
      <charset val="128"/>
      <scheme val="minor"/>
    </font>
    <font>
      <b/>
      <sz val="12"/>
      <color theme="1"/>
      <name val="Meiryo UI"/>
      <family val="3"/>
      <charset val="128"/>
    </font>
    <font>
      <sz val="18"/>
      <name val="Meiryo UI"/>
      <family val="3"/>
      <charset val="128"/>
    </font>
    <font>
      <sz val="10"/>
      <name val="Meiryo UI"/>
      <family val="3"/>
      <charset val="128"/>
    </font>
    <font>
      <sz val="10"/>
      <color theme="1"/>
      <name val="Meiryo UI"/>
      <family val="3"/>
      <charset val="128"/>
    </font>
    <font>
      <b/>
      <sz val="16"/>
      <color indexed="81"/>
      <name val="MS P ゴシック"/>
      <family val="3"/>
      <charset val="128"/>
    </font>
    <font>
      <sz val="11"/>
      <name val="Meiryo UI"/>
      <family val="3"/>
      <charset val="128"/>
    </font>
  </fonts>
  <fills count="14">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E7E6E6"/>
        <bgColor indexed="64"/>
      </patternFill>
    </fill>
    <fill>
      <patternFill patternType="solid">
        <fgColor rgb="FFA9D08E"/>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medium">
        <color rgb="FFFF0000"/>
      </bottom>
      <diagonal/>
    </border>
    <border diagonalDown="1">
      <left style="thin">
        <color indexed="64"/>
      </left>
      <right/>
      <top style="thin">
        <color indexed="64"/>
      </top>
      <bottom/>
      <diagonal style="thin">
        <color indexed="64"/>
      </diagonal>
    </border>
    <border diagonalDown="1">
      <left/>
      <right style="medium">
        <color rgb="FFFF0000"/>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medium">
        <color rgb="FFFF0000"/>
      </right>
      <top/>
      <bottom style="thin">
        <color indexed="64"/>
      </bottom>
      <diagonal style="thin">
        <color indexed="64"/>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xf numFmtId="9" fontId="1" fillId="0" borderId="0" applyFont="0" applyFill="0" applyBorder="0" applyAlignment="0" applyProtection="0">
      <alignment vertical="center"/>
    </xf>
  </cellStyleXfs>
  <cellXfs count="293">
    <xf numFmtId="0" fontId="0" fillId="0" borderId="0" xfId="0">
      <alignment vertical="center"/>
    </xf>
    <xf numFmtId="38" fontId="3" fillId="0" borderId="0" xfId="1" applyFont="1" applyAlignment="1">
      <alignment vertical="center" shrinkToFit="1"/>
    </xf>
    <xf numFmtId="38" fontId="3" fillId="0" borderId="0" xfId="1" applyFont="1" applyBorder="1" applyAlignment="1">
      <alignment vertical="center" shrinkToFit="1"/>
    </xf>
    <xf numFmtId="38" fontId="3" fillId="0" borderId="0" xfId="1" applyFont="1" applyFill="1" applyAlignment="1">
      <alignment vertical="center" shrinkToFit="1"/>
    </xf>
    <xf numFmtId="38" fontId="3" fillId="0" borderId="0" xfId="1" applyFont="1">
      <alignment vertical="center"/>
    </xf>
    <xf numFmtId="38" fontId="3" fillId="0" borderId="0" xfId="1" applyFont="1" applyAlignment="1">
      <alignment horizontal="center" vertical="center"/>
    </xf>
    <xf numFmtId="38" fontId="3" fillId="0" borderId="0" xfId="1" applyFont="1" applyBorder="1">
      <alignment vertical="center"/>
    </xf>
    <xf numFmtId="38" fontId="7" fillId="0" borderId="0" xfId="1" applyFont="1" applyBorder="1" applyAlignment="1">
      <alignment horizontal="center" vertical="center" shrinkToFit="1"/>
    </xf>
    <xf numFmtId="38" fontId="7" fillId="0" borderId="0" xfId="1" applyFont="1" applyBorder="1" applyAlignment="1">
      <alignment vertical="center" shrinkToFit="1"/>
    </xf>
    <xf numFmtId="38" fontId="7" fillId="0" borderId="0" xfId="1" applyFont="1">
      <alignment vertical="center"/>
    </xf>
    <xf numFmtId="38" fontId="7" fillId="0" borderId="0" xfId="1" applyFont="1" applyAlignment="1">
      <alignment vertical="center" shrinkToFit="1"/>
    </xf>
    <xf numFmtId="38" fontId="3" fillId="0" borderId="0" xfId="1" applyFont="1" applyAlignment="1">
      <alignment vertical="center"/>
    </xf>
    <xf numFmtId="38" fontId="7" fillId="0" borderId="1" xfId="1" applyFont="1" applyBorder="1" applyAlignment="1">
      <alignment horizontal="center" vertical="center" shrinkToFit="1"/>
    </xf>
    <xf numFmtId="38" fontId="9" fillId="5" borderId="0" xfId="1" applyFont="1" applyFill="1" applyAlignment="1">
      <alignment horizontal="left" vertical="center" shrinkToFit="1"/>
    </xf>
    <xf numFmtId="38" fontId="3" fillId="5" borderId="0" xfId="1" applyFont="1" applyFill="1" applyAlignment="1">
      <alignment vertical="center" shrinkToFit="1"/>
    </xf>
    <xf numFmtId="38" fontId="3" fillId="5" borderId="0" xfId="1" applyFont="1" applyFill="1" applyAlignment="1">
      <alignment horizontal="center" vertical="center" shrinkToFit="1"/>
    </xf>
    <xf numFmtId="176" fontId="3" fillId="5" borderId="0" xfId="1" applyNumberFormat="1" applyFont="1" applyFill="1" applyAlignment="1">
      <alignment horizontal="center" vertical="center" shrinkToFit="1"/>
    </xf>
    <xf numFmtId="38" fontId="11" fillId="5" borderId="0" xfId="1" applyFont="1" applyFill="1" applyAlignment="1">
      <alignment horizontal="left" vertical="center"/>
    </xf>
    <xf numFmtId="38" fontId="3" fillId="5" borderId="0" xfId="1" applyFont="1" applyFill="1" applyAlignment="1">
      <alignment vertical="center"/>
    </xf>
    <xf numFmtId="38" fontId="3" fillId="5" borderId="0" xfId="1" applyFont="1" applyFill="1" applyAlignment="1">
      <alignment horizontal="center" vertical="center"/>
    </xf>
    <xf numFmtId="176" fontId="3" fillId="5" borderId="0" xfId="1" applyNumberFormat="1" applyFont="1" applyFill="1" applyAlignment="1">
      <alignment horizontal="center" vertical="center"/>
    </xf>
    <xf numFmtId="38" fontId="8" fillId="5" borderId="0" xfId="1" applyFont="1" applyFill="1" applyAlignment="1">
      <alignment horizontal="left" vertical="center"/>
    </xf>
    <xf numFmtId="0" fontId="0" fillId="5" borderId="0" xfId="0" applyFill="1">
      <alignment vertical="center"/>
    </xf>
    <xf numFmtId="38" fontId="8" fillId="0" borderId="0" xfId="1" applyFont="1" applyAlignment="1">
      <alignment vertical="center"/>
    </xf>
    <xf numFmtId="38" fontId="3" fillId="0" borderId="16" xfId="1" applyFont="1" applyBorder="1" applyAlignment="1">
      <alignment horizontal="center" vertical="center"/>
    </xf>
    <xf numFmtId="38" fontId="3" fillId="0" borderId="18" xfId="1" applyFont="1" applyBorder="1" applyAlignment="1">
      <alignment horizontal="center" vertical="center"/>
    </xf>
    <xf numFmtId="38" fontId="3" fillId="0" borderId="19" xfId="1" applyFont="1" applyBorder="1">
      <alignment vertical="center"/>
    </xf>
    <xf numFmtId="38" fontId="3" fillId="0" borderId="19" xfId="1" applyFont="1" applyBorder="1" applyAlignment="1">
      <alignment horizontal="center" vertical="center"/>
    </xf>
    <xf numFmtId="38" fontId="7" fillId="0" borderId="0" xfId="1" applyFont="1" applyAlignment="1">
      <alignment horizontal="center" vertical="center"/>
    </xf>
    <xf numFmtId="38" fontId="7" fillId="0" borderId="14" xfId="1" applyFont="1" applyBorder="1">
      <alignment vertical="center"/>
    </xf>
    <xf numFmtId="38" fontId="7" fillId="0" borderId="14" xfId="1" applyFont="1" applyBorder="1" applyAlignment="1">
      <alignment horizontal="center" vertical="center"/>
    </xf>
    <xf numFmtId="38" fontId="7" fillId="0" borderId="14" xfId="1" applyFont="1" applyBorder="1" applyAlignment="1">
      <alignment vertical="center" shrinkToFit="1"/>
    </xf>
    <xf numFmtId="38" fontId="7" fillId="0" borderId="0" xfId="1" applyFont="1" applyBorder="1">
      <alignment vertical="center"/>
    </xf>
    <xf numFmtId="38" fontId="7" fillId="0" borderId="0" xfId="1" applyFont="1" applyBorder="1" applyAlignment="1">
      <alignment horizontal="center" vertical="center"/>
    </xf>
    <xf numFmtId="38" fontId="13" fillId="0" borderId="0" xfId="1" applyFont="1" applyBorder="1">
      <alignment vertical="center"/>
    </xf>
    <xf numFmtId="38" fontId="7" fillId="0" borderId="0" xfId="1" applyFont="1" applyBorder="1" applyAlignment="1">
      <alignment horizontal="center"/>
    </xf>
    <xf numFmtId="38" fontId="3" fillId="0" borderId="0" xfId="1" applyFont="1" applyBorder="1" applyAlignment="1">
      <alignment horizontal="right" vertical="center"/>
    </xf>
    <xf numFmtId="38" fontId="3" fillId="0" borderId="0" xfId="1" applyFont="1" applyBorder="1" applyAlignment="1">
      <alignment horizontal="left" vertical="center"/>
    </xf>
    <xf numFmtId="38" fontId="6" fillId="0" borderId="19" xfId="1" applyFont="1" applyBorder="1">
      <alignment vertical="center"/>
    </xf>
    <xf numFmtId="38" fontId="6" fillId="0" borderId="19" xfId="1" applyFont="1" applyBorder="1" applyAlignment="1">
      <alignment vertical="center" shrinkToFit="1"/>
    </xf>
    <xf numFmtId="38" fontId="8" fillId="0" borderId="0" xfId="1" applyFont="1" applyFill="1" applyAlignment="1">
      <alignment horizontal="left" vertical="center"/>
    </xf>
    <xf numFmtId="38" fontId="3" fillId="0" borderId="0" xfId="1" applyFont="1" applyFill="1" applyAlignment="1">
      <alignment vertical="center"/>
    </xf>
    <xf numFmtId="38" fontId="3" fillId="0" borderId="0" xfId="1" applyFont="1" applyFill="1" applyAlignment="1">
      <alignment horizontal="center" vertical="center"/>
    </xf>
    <xf numFmtId="176" fontId="3" fillId="0" borderId="0" xfId="1" applyNumberFormat="1" applyFont="1" applyFill="1" applyAlignment="1">
      <alignment horizontal="center" vertical="center"/>
    </xf>
    <xf numFmtId="38" fontId="3" fillId="0" borderId="0" xfId="1" applyFont="1" applyFill="1">
      <alignment vertical="center"/>
    </xf>
    <xf numFmtId="38" fontId="6" fillId="0" borderId="0" xfId="1" applyFont="1" applyAlignment="1">
      <alignment vertical="center"/>
    </xf>
    <xf numFmtId="38" fontId="3" fillId="5" borderId="0" xfId="1" applyFont="1" applyFill="1">
      <alignment vertical="center"/>
    </xf>
    <xf numFmtId="38" fontId="14" fillId="0" borderId="0" xfId="1" applyFont="1" applyBorder="1">
      <alignment vertical="center"/>
    </xf>
    <xf numFmtId="38" fontId="3" fillId="0" borderId="0" xfId="1" applyFont="1" applyBorder="1" applyAlignment="1">
      <alignment horizontal="center" vertical="center"/>
    </xf>
    <xf numFmtId="38" fontId="14" fillId="0" borderId="0" xfId="1" applyFont="1">
      <alignment vertical="center"/>
    </xf>
    <xf numFmtId="38" fontId="14" fillId="0" borderId="0" xfId="1" applyFont="1" applyBorder="1" applyAlignment="1">
      <alignment horizontal="center" vertical="center"/>
    </xf>
    <xf numFmtId="38" fontId="14" fillId="0" borderId="0" xfId="1" applyFont="1" applyBorder="1" applyAlignment="1">
      <alignment vertical="center" shrinkToFit="1"/>
    </xf>
    <xf numFmtId="38" fontId="8" fillId="0" borderId="0" xfId="1" applyFont="1" applyBorder="1" applyAlignment="1">
      <alignment horizontal="left" vertical="center"/>
    </xf>
    <xf numFmtId="38" fontId="14" fillId="0" borderId="0" xfId="1" applyFont="1" applyBorder="1" applyAlignment="1">
      <alignment horizontal="left" vertical="center"/>
    </xf>
    <xf numFmtId="38" fontId="7" fillId="0" borderId="0" xfId="1" applyFont="1" applyBorder="1" applyAlignment="1">
      <alignment horizontal="left" vertical="center"/>
    </xf>
    <xf numFmtId="38" fontId="7" fillId="0" borderId="14" xfId="1" applyFont="1" applyBorder="1" applyAlignment="1">
      <alignment horizontal="left" vertical="center"/>
    </xf>
    <xf numFmtId="38" fontId="7" fillId="0" borderId="0" xfId="1" applyFont="1" applyBorder="1" applyAlignment="1">
      <alignment horizontal="right" vertical="top"/>
    </xf>
    <xf numFmtId="38" fontId="8" fillId="0" borderId="21" xfId="1" applyFont="1" applyBorder="1" applyAlignment="1">
      <alignment horizontal="left" vertical="center"/>
    </xf>
    <xf numFmtId="38" fontId="8" fillId="0" borderId="22" xfId="1" applyFont="1" applyBorder="1" applyAlignment="1">
      <alignment horizontal="left" vertical="center"/>
    </xf>
    <xf numFmtId="38" fontId="7" fillId="0" borderId="22" xfId="1" applyFont="1" applyBorder="1">
      <alignment vertical="center"/>
    </xf>
    <xf numFmtId="38" fontId="7" fillId="0" borderId="22" xfId="1" applyFont="1" applyBorder="1" applyAlignment="1">
      <alignment horizontal="center" vertical="center"/>
    </xf>
    <xf numFmtId="38" fontId="7" fillId="0" borderId="22" xfId="1" applyFont="1" applyBorder="1" applyAlignment="1">
      <alignment vertical="center" shrinkToFit="1"/>
    </xf>
    <xf numFmtId="38" fontId="7" fillId="0" borderId="24" xfId="1" applyFont="1" applyBorder="1" applyAlignment="1">
      <alignment horizontal="center" vertical="center"/>
    </xf>
    <xf numFmtId="38" fontId="8" fillId="0" borderId="24" xfId="1" applyFont="1" applyBorder="1" applyAlignment="1">
      <alignment horizontal="left" vertical="center"/>
    </xf>
    <xf numFmtId="38" fontId="14" fillId="0" borderId="24" xfId="1" applyFont="1" applyBorder="1" applyAlignment="1">
      <alignment horizontal="left" vertical="center"/>
    </xf>
    <xf numFmtId="38" fontId="7" fillId="0" borderId="25" xfId="1" applyFont="1" applyBorder="1">
      <alignment vertical="center"/>
    </xf>
    <xf numFmtId="38" fontId="14" fillId="0" borderId="25" xfId="1" applyFont="1" applyBorder="1">
      <alignment vertical="center"/>
    </xf>
    <xf numFmtId="38" fontId="3" fillId="0" borderId="25" xfId="1" applyFont="1" applyBorder="1">
      <alignment vertical="center"/>
    </xf>
    <xf numFmtId="38" fontId="7" fillId="0" borderId="27" xfId="1" applyFont="1" applyBorder="1" applyAlignment="1">
      <alignment horizontal="center" vertical="center"/>
    </xf>
    <xf numFmtId="38" fontId="7" fillId="0" borderId="28" xfId="1" applyFont="1" applyBorder="1" applyAlignment="1">
      <alignment horizontal="center" vertical="center"/>
    </xf>
    <xf numFmtId="38" fontId="7" fillId="0" borderId="28" xfId="1" applyFont="1" applyBorder="1">
      <alignment vertical="center"/>
    </xf>
    <xf numFmtId="38" fontId="7" fillId="6" borderId="29" xfId="1" applyFont="1" applyFill="1" applyBorder="1" applyAlignment="1">
      <alignment vertical="center" shrinkToFit="1"/>
    </xf>
    <xf numFmtId="38" fontId="7" fillId="6" borderId="30" xfId="1" applyFont="1" applyFill="1" applyBorder="1" applyAlignment="1">
      <alignment vertical="center" shrinkToFit="1"/>
    </xf>
    <xf numFmtId="38" fontId="14" fillId="0" borderId="0" xfId="1" applyFont="1" applyFill="1" applyBorder="1">
      <alignment vertical="center"/>
    </xf>
    <xf numFmtId="38" fontId="7" fillId="8" borderId="1" xfId="1" applyFont="1" applyFill="1" applyBorder="1" applyAlignment="1">
      <alignment vertical="center" shrinkToFit="1"/>
    </xf>
    <xf numFmtId="38" fontId="7" fillId="0" borderId="24" xfId="1" applyFont="1" applyBorder="1">
      <alignment vertical="center"/>
    </xf>
    <xf numFmtId="38" fontId="7" fillId="0" borderId="24" xfId="1" applyFont="1" applyBorder="1" applyAlignment="1">
      <alignment horizontal="left" vertical="center"/>
    </xf>
    <xf numFmtId="38" fontId="7" fillId="8" borderId="29" xfId="1" applyFont="1" applyFill="1" applyBorder="1" applyAlignment="1">
      <alignment vertical="center" shrinkToFit="1"/>
    </xf>
    <xf numFmtId="38" fontId="7" fillId="8" borderId="30" xfId="1" applyFont="1" applyFill="1" applyBorder="1" applyAlignment="1">
      <alignment vertical="center" shrinkToFit="1"/>
    </xf>
    <xf numFmtId="38" fontId="7" fillId="0" borderId="1" xfId="1" applyFont="1" applyBorder="1" applyAlignment="1">
      <alignment horizontal="center" vertical="center"/>
    </xf>
    <xf numFmtId="38" fontId="7" fillId="3" borderId="0" xfId="1" applyFont="1" applyFill="1" applyBorder="1">
      <alignment vertical="center"/>
    </xf>
    <xf numFmtId="38" fontId="7" fillId="8" borderId="4" xfId="1" applyFont="1" applyFill="1" applyBorder="1" applyAlignment="1">
      <alignment vertical="center" shrinkToFit="1"/>
    </xf>
    <xf numFmtId="38" fontId="6" fillId="8" borderId="32" xfId="1" applyFont="1" applyFill="1" applyBorder="1" applyAlignment="1">
      <alignment vertical="center" shrinkToFit="1"/>
    </xf>
    <xf numFmtId="38" fontId="8" fillId="0" borderId="13" xfId="1" applyFont="1" applyBorder="1" applyAlignment="1">
      <alignment horizontal="left" vertical="center"/>
    </xf>
    <xf numFmtId="38" fontId="7" fillId="8" borderId="0" xfId="1" applyFont="1" applyFill="1" applyBorder="1">
      <alignment vertical="center"/>
    </xf>
    <xf numFmtId="38" fontId="0" fillId="0" borderId="0" xfId="1" applyFont="1">
      <alignment vertical="center"/>
    </xf>
    <xf numFmtId="38" fontId="0" fillId="0" borderId="0" xfId="1" applyFont="1" applyFill="1">
      <alignment vertical="center"/>
    </xf>
    <xf numFmtId="38" fontId="12" fillId="0" borderId="0" xfId="1" applyFont="1">
      <alignment vertical="center"/>
    </xf>
    <xf numFmtId="38" fontId="12" fillId="0" borderId="22" xfId="1" applyFont="1" applyBorder="1">
      <alignment vertical="center"/>
    </xf>
    <xf numFmtId="38" fontId="12" fillId="0" borderId="23" xfId="1" applyFont="1" applyBorder="1">
      <alignment vertical="center"/>
    </xf>
    <xf numFmtId="38" fontId="12" fillId="0" borderId="0" xfId="1" applyFont="1" applyBorder="1">
      <alignment vertical="center"/>
    </xf>
    <xf numFmtId="38" fontId="12" fillId="0" borderId="25" xfId="1" applyFont="1" applyBorder="1">
      <alignment vertical="center"/>
    </xf>
    <xf numFmtId="38" fontId="15" fillId="0" borderId="0" xfId="1" applyFont="1" applyBorder="1">
      <alignment vertical="center"/>
    </xf>
    <xf numFmtId="38" fontId="15" fillId="0" borderId="25" xfId="1" applyFont="1" applyBorder="1">
      <alignment vertical="center"/>
    </xf>
    <xf numFmtId="38" fontId="15" fillId="0" borderId="0" xfId="1" applyFont="1">
      <alignment vertical="center"/>
    </xf>
    <xf numFmtId="38" fontId="7" fillId="8" borderId="0" xfId="1" applyFont="1" applyFill="1" applyBorder="1" applyAlignment="1">
      <alignment vertical="center" shrinkToFit="1"/>
    </xf>
    <xf numFmtId="38" fontId="7" fillId="6" borderId="0" xfId="1" applyFont="1" applyFill="1" applyBorder="1" applyAlignment="1">
      <alignment vertical="center" shrinkToFit="1"/>
    </xf>
    <xf numFmtId="38" fontId="0" fillId="0" borderId="24" xfId="1" applyFont="1" applyBorder="1">
      <alignment vertical="center"/>
    </xf>
    <xf numFmtId="38" fontId="0" fillId="0" borderId="0" xfId="1" applyFont="1" applyBorder="1">
      <alignment vertical="center"/>
    </xf>
    <xf numFmtId="38" fontId="0" fillId="0" borderId="25" xfId="1" applyFont="1" applyBorder="1">
      <alignment vertical="center"/>
    </xf>
    <xf numFmtId="38" fontId="14" fillId="0" borderId="0" xfId="1" applyFont="1" applyFill="1" applyBorder="1" applyAlignment="1">
      <alignment vertical="center" shrinkToFit="1"/>
    </xf>
    <xf numFmtId="38" fontId="7" fillId="3" borderId="0" xfId="1" applyFont="1" applyFill="1" applyBorder="1" applyAlignment="1">
      <alignment vertical="center" shrinkToFit="1"/>
    </xf>
    <xf numFmtId="38" fontId="7" fillId="7" borderId="0" xfId="1" applyFont="1" applyFill="1" applyBorder="1" applyAlignment="1">
      <alignment vertical="center" shrinkToFit="1"/>
    </xf>
    <xf numFmtId="38" fontId="7" fillId="0" borderId="25" xfId="1" applyFont="1" applyBorder="1" applyAlignment="1">
      <alignment horizontal="right" vertical="center"/>
    </xf>
    <xf numFmtId="38" fontId="7" fillId="0" borderId="26" xfId="1" applyFont="1" applyBorder="1" applyAlignment="1">
      <alignment horizontal="center" vertical="center"/>
    </xf>
    <xf numFmtId="38" fontId="7" fillId="0" borderId="0" xfId="1" applyFont="1" applyAlignment="1">
      <alignment horizontal="right" vertical="center"/>
    </xf>
    <xf numFmtId="38" fontId="7" fillId="0" borderId="4" xfId="1" applyFont="1" applyBorder="1" applyAlignment="1">
      <alignment horizontal="center" vertical="center"/>
    </xf>
    <xf numFmtId="38" fontId="17" fillId="0" borderId="31" xfId="1" applyFont="1" applyBorder="1" applyAlignment="1">
      <alignment horizontal="center" vertical="center"/>
    </xf>
    <xf numFmtId="38" fontId="12" fillId="0" borderId="14" xfId="1" applyFont="1" applyBorder="1">
      <alignment vertical="center"/>
    </xf>
    <xf numFmtId="38" fontId="12" fillId="0" borderId="15" xfId="1" applyFont="1" applyBorder="1">
      <alignment vertical="center"/>
    </xf>
    <xf numFmtId="38" fontId="0" fillId="0" borderId="17" xfId="1" applyFont="1" applyBorder="1">
      <alignment vertical="center"/>
    </xf>
    <xf numFmtId="38" fontId="0" fillId="0" borderId="16" xfId="1" applyFont="1" applyBorder="1">
      <alignment vertical="center"/>
    </xf>
    <xf numFmtId="38" fontId="0" fillId="0" borderId="19" xfId="1" applyFont="1" applyBorder="1">
      <alignment vertical="center"/>
    </xf>
    <xf numFmtId="38" fontId="0" fillId="0" borderId="20" xfId="1" applyFont="1" applyBorder="1">
      <alignment vertical="center"/>
    </xf>
    <xf numFmtId="38" fontId="0" fillId="0" borderId="0" xfId="1" applyFont="1" applyAlignment="1">
      <alignment vertical="center"/>
    </xf>
    <xf numFmtId="0" fontId="3" fillId="5" borderId="0" xfId="0" applyFont="1" applyFill="1">
      <alignment vertical="center"/>
    </xf>
    <xf numFmtId="0" fontId="3" fillId="0" borderId="0" xfId="0" applyFont="1">
      <alignment vertical="center"/>
    </xf>
    <xf numFmtId="0" fontId="18" fillId="9" borderId="5" xfId="0" applyFont="1" applyFill="1" applyBorder="1" applyAlignment="1">
      <alignment horizontal="center" vertical="center"/>
    </xf>
    <xf numFmtId="0" fontId="19" fillId="0" borderId="9" xfId="0" applyFont="1" applyBorder="1">
      <alignment vertical="center"/>
    </xf>
    <xf numFmtId="0" fontId="19" fillId="0" borderId="5" xfId="0" applyFont="1" applyBorder="1">
      <alignment vertical="center"/>
    </xf>
    <xf numFmtId="0" fontId="19" fillId="0" borderId="4" xfId="0" applyFont="1" applyBorder="1">
      <alignment vertical="center"/>
    </xf>
    <xf numFmtId="0" fontId="19" fillId="0" borderId="11" xfId="0" applyFont="1" applyBorder="1">
      <alignment vertical="center"/>
    </xf>
    <xf numFmtId="0" fontId="19" fillId="0" borderId="12" xfId="0" applyFont="1" applyBorder="1">
      <alignment vertical="center"/>
    </xf>
    <xf numFmtId="0" fontId="19" fillId="0" borderId="9" xfId="0" applyFont="1" applyBorder="1" applyAlignment="1">
      <alignment horizontal="left" vertical="center"/>
    </xf>
    <xf numFmtId="0" fontId="19" fillId="0" borderId="34" xfId="0" applyFont="1" applyBorder="1">
      <alignment vertical="center"/>
    </xf>
    <xf numFmtId="0" fontId="19" fillId="0" borderId="0" xfId="0" applyFont="1" applyAlignment="1">
      <alignment horizontal="center" vertical="center"/>
    </xf>
    <xf numFmtId="0" fontId="19" fillId="0" borderId="0" xfId="0" applyFont="1" applyAlignment="1">
      <alignment horizontal="left" vertical="top" wrapText="1"/>
    </xf>
    <xf numFmtId="0" fontId="19" fillId="0" borderId="33" xfId="0" applyFont="1" applyBorder="1" applyAlignment="1">
      <alignment vertical="top" wrapText="1"/>
    </xf>
    <xf numFmtId="0" fontId="19" fillId="0" borderId="35" xfId="0" applyFont="1" applyBorder="1" applyAlignment="1">
      <alignment horizontal="center" vertical="center"/>
    </xf>
    <xf numFmtId="0" fontId="19" fillId="0" borderId="33" xfId="0" applyFont="1" applyBorder="1" applyAlignment="1">
      <alignment horizontal="left" vertical="center"/>
    </xf>
    <xf numFmtId="0" fontId="19" fillId="0" borderId="35" xfId="0" applyFont="1" applyBorder="1">
      <alignment vertical="center"/>
    </xf>
    <xf numFmtId="0" fontId="19" fillId="0" borderId="33" xfId="0" applyFont="1" applyBorder="1">
      <alignment vertical="center"/>
    </xf>
    <xf numFmtId="0" fontId="19" fillId="0" borderId="5" xfId="0" applyFont="1" applyBorder="1" applyAlignment="1">
      <alignment vertical="top" wrapText="1"/>
    </xf>
    <xf numFmtId="0" fontId="19" fillId="0" borderId="5" xfId="0" applyFont="1" applyBorder="1" applyAlignment="1">
      <alignment vertical="center" shrinkToFit="1"/>
    </xf>
    <xf numFmtId="0" fontId="19" fillId="0" borderId="5" xfId="0" applyFont="1" applyBorder="1" applyAlignment="1">
      <alignment vertical="center" wrapText="1" shrinkToFit="1"/>
    </xf>
    <xf numFmtId="0" fontId="18" fillId="0" borderId="12" xfId="0" applyFont="1" applyBorder="1" applyAlignment="1">
      <alignment horizontal="center" vertical="center"/>
    </xf>
    <xf numFmtId="0" fontId="18" fillId="0" borderId="4" xfId="0" applyFont="1" applyBorder="1">
      <alignment vertical="center"/>
    </xf>
    <xf numFmtId="0" fontId="18" fillId="0" borderId="12" xfId="0" applyFont="1" applyBorder="1">
      <alignment vertical="center"/>
    </xf>
    <xf numFmtId="0" fontId="18" fillId="0" borderId="1" xfId="0" applyFont="1" applyBorder="1" applyAlignment="1">
      <alignment horizontal="center" vertical="center"/>
    </xf>
    <xf numFmtId="38" fontId="19" fillId="0" borderId="1" xfId="1" applyFont="1" applyBorder="1" applyAlignment="1">
      <alignment horizontal="right" vertical="center"/>
    </xf>
    <xf numFmtId="38" fontId="19" fillId="0" borderId="5" xfId="1" applyFont="1" applyBorder="1" applyAlignment="1">
      <alignment horizontal="right" vertical="center"/>
    </xf>
    <xf numFmtId="38" fontId="19" fillId="0" borderId="12" xfId="1" applyFont="1" applyBorder="1" applyAlignment="1">
      <alignment horizontal="right" vertical="center"/>
    </xf>
    <xf numFmtId="38" fontId="19" fillId="0" borderId="1" xfId="1" applyFont="1" applyBorder="1" applyAlignment="1">
      <alignment horizontal="right" vertical="center" shrinkToFit="1"/>
    </xf>
    <xf numFmtId="38" fontId="18" fillId="0" borderId="12" xfId="1" applyFont="1" applyBorder="1" applyAlignment="1">
      <alignment horizontal="right" vertical="center"/>
    </xf>
    <xf numFmtId="38" fontId="18" fillId="11" borderId="12" xfId="1" applyFont="1" applyFill="1" applyBorder="1" applyAlignment="1">
      <alignment horizontal="right" vertical="center"/>
    </xf>
    <xf numFmtId="38" fontId="19" fillId="11" borderId="1" xfId="1" applyFont="1" applyFill="1" applyBorder="1" applyAlignment="1">
      <alignment horizontal="right" vertical="top" wrapText="1"/>
    </xf>
    <xf numFmtId="38" fontId="19" fillId="11" borderId="5" xfId="1" applyFont="1" applyFill="1" applyBorder="1" applyAlignment="1">
      <alignment horizontal="right" vertical="top" wrapText="1"/>
    </xf>
    <xf numFmtId="38" fontId="19" fillId="11" borderId="36" xfId="1" applyFont="1" applyFill="1" applyBorder="1" applyAlignment="1">
      <alignment horizontal="right" vertical="center"/>
    </xf>
    <xf numFmtId="38" fontId="19" fillId="11" borderId="1" xfId="1" applyFont="1" applyFill="1" applyBorder="1" applyAlignment="1">
      <alignment horizontal="right" vertical="center" shrinkToFit="1"/>
    </xf>
    <xf numFmtId="38" fontId="19" fillId="11" borderId="12" xfId="1" applyFont="1" applyFill="1" applyBorder="1" applyAlignment="1">
      <alignment horizontal="right" vertical="center"/>
    </xf>
    <xf numFmtId="38" fontId="19" fillId="11" borderId="1" xfId="1" applyFont="1" applyFill="1" applyBorder="1" applyAlignment="1">
      <alignment horizontal="right" vertical="center"/>
    </xf>
    <xf numFmtId="38" fontId="19" fillId="11" borderId="5" xfId="1" applyFont="1" applyFill="1" applyBorder="1" applyAlignment="1">
      <alignment horizontal="right" vertical="center"/>
    </xf>
    <xf numFmtId="38" fontId="19" fillId="11" borderId="36" xfId="1" applyFont="1" applyFill="1" applyBorder="1" applyAlignment="1">
      <alignment horizontal="right" vertical="center" shrinkToFit="1"/>
    </xf>
    <xf numFmtId="38" fontId="19" fillId="11" borderId="1" xfId="1" applyFont="1" applyFill="1" applyBorder="1" applyAlignment="1">
      <alignment horizontal="right" vertical="center" wrapText="1" shrinkToFit="1"/>
    </xf>
    <xf numFmtId="9" fontId="19" fillId="0" borderId="1" xfId="5" applyFont="1" applyBorder="1" applyAlignment="1">
      <alignment horizontal="center" vertical="center"/>
    </xf>
    <xf numFmtId="38" fontId="7" fillId="6" borderId="0" xfId="1" applyFont="1" applyFill="1" applyBorder="1" applyProtection="1">
      <alignment vertical="center"/>
      <protection locked="0"/>
    </xf>
    <xf numFmtId="38" fontId="3" fillId="0" borderId="1" xfId="1" applyFont="1" applyBorder="1" applyAlignment="1">
      <alignment horizontal="right" vertical="center"/>
    </xf>
    <xf numFmtId="0" fontId="18" fillId="9" borderId="1" xfId="0" applyFont="1" applyFill="1" applyBorder="1" applyAlignment="1">
      <alignment horizontal="center" vertical="center"/>
    </xf>
    <xf numFmtId="0" fontId="19" fillId="0" borderId="1" xfId="0" applyFont="1" applyBorder="1" applyAlignment="1">
      <alignment horizontal="center" vertical="center"/>
    </xf>
    <xf numFmtId="0" fontId="19" fillId="0" borderId="0" xfId="0" applyFont="1">
      <alignment vertical="center"/>
    </xf>
    <xf numFmtId="0" fontId="19" fillId="0" borderId="0" xfId="0" applyFont="1" applyAlignment="1">
      <alignment horizontal="left" vertical="center"/>
    </xf>
    <xf numFmtId="0" fontId="19" fillId="0" borderId="6" xfId="0" applyFont="1" applyBorder="1" applyAlignment="1">
      <alignment horizontal="center" vertical="center"/>
    </xf>
    <xf numFmtId="0" fontId="19" fillId="0" borderId="35" xfId="0" applyFont="1" applyBorder="1" applyAlignment="1">
      <alignment horizontal="left" vertical="center"/>
    </xf>
    <xf numFmtId="0" fontId="19" fillId="0" borderId="34" xfId="0" applyFont="1" applyBorder="1" applyAlignment="1">
      <alignment horizontal="left" vertical="center"/>
    </xf>
    <xf numFmtId="38" fontId="10" fillId="5" borderId="0" xfId="1" applyFont="1" applyFill="1" applyAlignment="1">
      <alignment horizontal="left" vertical="center"/>
    </xf>
    <xf numFmtId="38" fontId="21" fillId="5" borderId="0" xfId="1" applyFont="1" applyFill="1" applyAlignment="1">
      <alignment vertical="center"/>
    </xf>
    <xf numFmtId="38" fontId="21" fillId="5" borderId="0" xfId="1" applyFont="1" applyFill="1" applyAlignment="1">
      <alignment horizontal="center" vertical="center"/>
    </xf>
    <xf numFmtId="176" fontId="21" fillId="5" borderId="0" xfId="1" applyNumberFormat="1" applyFont="1" applyFill="1" applyAlignment="1">
      <alignment horizontal="center" vertical="center"/>
    </xf>
    <xf numFmtId="38" fontId="19" fillId="4" borderId="1" xfId="1" applyFont="1" applyFill="1" applyBorder="1" applyAlignment="1">
      <alignment horizontal="right" vertical="center"/>
    </xf>
    <xf numFmtId="38" fontId="19" fillId="13" borderId="6" xfId="1" applyFont="1" applyFill="1" applyBorder="1" applyAlignment="1">
      <alignment horizontal="center" vertical="center"/>
    </xf>
    <xf numFmtId="38" fontId="19" fillId="4" borderId="36" xfId="1" applyFont="1" applyFill="1" applyBorder="1" applyAlignment="1">
      <alignment vertical="center"/>
    </xf>
    <xf numFmtId="38" fontId="19" fillId="4" borderId="12" xfId="1" applyFont="1" applyFill="1" applyBorder="1" applyAlignment="1">
      <alignment horizontal="right" vertical="center"/>
    </xf>
    <xf numFmtId="38" fontId="19" fillId="4" borderId="2" xfId="1" applyFont="1" applyFill="1" applyBorder="1" applyAlignment="1">
      <alignment horizontal="right" vertical="center"/>
    </xf>
    <xf numFmtId="38" fontId="19" fillId="10" borderId="1" xfId="1" applyFont="1" applyFill="1" applyBorder="1" applyAlignment="1">
      <alignment horizontal="right" vertical="center"/>
    </xf>
    <xf numFmtId="38" fontId="18" fillId="4" borderId="3" xfId="1" applyFont="1" applyFill="1" applyBorder="1" applyAlignment="1">
      <alignment horizontal="right" vertical="center"/>
    </xf>
    <xf numFmtId="0" fontId="18" fillId="0" borderId="9" xfId="0" applyFont="1" applyBorder="1">
      <alignment vertical="center"/>
    </xf>
    <xf numFmtId="0" fontId="18" fillId="0" borderId="10" xfId="0" applyFont="1" applyBorder="1" applyAlignment="1">
      <alignment horizontal="left" vertical="center"/>
    </xf>
    <xf numFmtId="0" fontId="18" fillId="0" borderId="9" xfId="0" applyFont="1" applyBorder="1" applyAlignment="1">
      <alignment horizontal="left" vertical="center"/>
    </xf>
    <xf numFmtId="0" fontId="18" fillId="0" borderId="5" xfId="0" applyFont="1" applyBorder="1">
      <alignment vertical="center"/>
    </xf>
    <xf numFmtId="38" fontId="18" fillId="11" borderId="5" xfId="1" applyFont="1" applyFill="1" applyBorder="1" applyAlignment="1">
      <alignment horizontal="right" vertical="center"/>
    </xf>
    <xf numFmtId="38" fontId="18" fillId="11" borderId="1" xfId="1" applyFont="1" applyFill="1" applyBorder="1" applyAlignment="1">
      <alignment horizontal="right" vertical="center"/>
    </xf>
    <xf numFmtId="38" fontId="18" fillId="4" borderId="1" xfId="1" applyFont="1" applyFill="1" applyBorder="1" applyAlignment="1">
      <alignment horizontal="right" vertical="center"/>
    </xf>
    <xf numFmtId="38" fontId="18" fillId="4" borderId="6" xfId="1" applyFont="1" applyFill="1" applyBorder="1" applyAlignment="1">
      <alignment horizontal="right" vertical="center"/>
    </xf>
    <xf numFmtId="0" fontId="3" fillId="0" borderId="36" xfId="0" applyFont="1" applyBorder="1">
      <alignment vertical="center"/>
    </xf>
    <xf numFmtId="0" fontId="3" fillId="0" borderId="43" xfId="0" applyFont="1" applyBorder="1">
      <alignment vertical="center"/>
    </xf>
    <xf numFmtId="176" fontId="19" fillId="2" borderId="1" xfId="0" applyNumberFormat="1" applyFont="1" applyFill="1" applyBorder="1" applyAlignment="1">
      <alignment horizontal="center" vertical="center" wrapText="1"/>
    </xf>
    <xf numFmtId="38" fontId="3" fillId="4" borderId="44" xfId="1" applyFont="1" applyFill="1" applyBorder="1">
      <alignment vertical="center"/>
    </xf>
    <xf numFmtId="38" fontId="19" fillId="4" borderId="1" xfId="1" applyFont="1" applyFill="1" applyBorder="1" applyAlignment="1">
      <alignment horizontal="right" vertical="center"/>
    </xf>
    <xf numFmtId="38" fontId="3" fillId="0" borderId="1" xfId="1" applyFont="1" applyBorder="1" applyAlignment="1">
      <alignment horizontal="right" vertical="center"/>
    </xf>
    <xf numFmtId="0" fontId="18" fillId="0" borderId="1" xfId="0" applyFont="1" applyBorder="1" applyAlignment="1">
      <alignment horizontal="center" vertical="center" wrapText="1"/>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12" xfId="0" applyFont="1" applyFill="1" applyBorder="1" applyAlignment="1">
      <alignment horizontal="center" vertical="center"/>
    </xf>
    <xf numFmtId="9" fontId="3" fillId="12" borderId="4" xfId="0" applyNumberFormat="1" applyFont="1" applyFill="1" applyBorder="1" applyAlignment="1">
      <alignment horizontal="center" vertical="center"/>
    </xf>
    <xf numFmtId="9" fontId="3" fillId="12" borderId="5" xfId="0" applyNumberFormat="1" applyFont="1" applyFill="1" applyBorder="1" applyAlignment="1">
      <alignment horizontal="center" vertical="center"/>
    </xf>
    <xf numFmtId="176" fontId="18" fillId="2" borderId="4" xfId="0" applyNumberFormat="1" applyFont="1" applyFill="1" applyBorder="1" applyAlignment="1">
      <alignment horizontal="center" vertical="center"/>
    </xf>
    <xf numFmtId="176" fontId="18" fillId="2" borderId="5" xfId="0" applyNumberFormat="1" applyFont="1" applyFill="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176" fontId="19" fillId="2" borderId="4" xfId="0" applyNumberFormat="1" applyFont="1" applyFill="1" applyBorder="1" applyAlignment="1">
      <alignment horizontal="center" vertical="center"/>
    </xf>
    <xf numFmtId="176" fontId="19" fillId="2" borderId="5" xfId="0" applyNumberFormat="1" applyFont="1" applyFill="1" applyBorder="1" applyAlignment="1">
      <alignment horizontal="center" vertical="center"/>
    </xf>
    <xf numFmtId="176" fontId="19" fillId="2" borderId="9" xfId="0" applyNumberFormat="1" applyFont="1" applyFill="1" applyBorder="1" applyAlignment="1">
      <alignment horizontal="center" vertical="center"/>
    </xf>
    <xf numFmtId="176" fontId="19" fillId="2" borderId="10" xfId="0" applyNumberFormat="1" applyFont="1" applyFill="1" applyBorder="1" applyAlignment="1">
      <alignment horizontal="center" vertical="center"/>
    </xf>
    <xf numFmtId="176" fontId="19" fillId="2" borderId="7" xfId="0" applyNumberFormat="1" applyFont="1" applyFill="1" applyBorder="1" applyAlignment="1">
      <alignment horizontal="center" vertical="center"/>
    </xf>
    <xf numFmtId="176" fontId="19" fillId="2" borderId="11" xfId="0" applyNumberFormat="1" applyFont="1" applyFill="1" applyBorder="1" applyAlignment="1">
      <alignment horizontal="center" vertical="center"/>
    </xf>
    <xf numFmtId="176" fontId="19" fillId="2" borderId="8" xfId="0" applyNumberFormat="1" applyFont="1" applyFill="1" applyBorder="1" applyAlignment="1">
      <alignment horizontal="center" vertical="center"/>
    </xf>
    <xf numFmtId="176" fontId="19" fillId="2" borderId="12" xfId="0" applyNumberFormat="1" applyFont="1" applyFill="1" applyBorder="1" applyAlignment="1">
      <alignment horizontal="center" vertical="center"/>
    </xf>
    <xf numFmtId="38" fontId="3" fillId="4" borderId="45" xfId="1" applyFont="1" applyFill="1" applyBorder="1" applyAlignment="1">
      <alignment horizontal="center" vertical="center"/>
    </xf>
    <xf numFmtId="38" fontId="3" fillId="4" borderId="46" xfId="1" applyFont="1" applyFill="1" applyBorder="1" applyAlignment="1">
      <alignment horizontal="center" vertical="center"/>
    </xf>
    <xf numFmtId="0" fontId="3" fillId="0" borderId="1" xfId="0" applyFont="1" applyBorder="1" applyAlignment="1">
      <alignment horizontal="center" vertical="center"/>
    </xf>
    <xf numFmtId="38" fontId="8" fillId="0" borderId="0" xfId="1" applyFont="1" applyAlignment="1">
      <alignment horizontal="left" vertical="center" shrinkToFit="1"/>
    </xf>
    <xf numFmtId="38" fontId="3" fillId="0" borderId="1" xfId="1" applyFont="1" applyBorder="1" applyAlignment="1">
      <alignment horizontal="right" vertical="center"/>
    </xf>
    <xf numFmtId="0" fontId="18"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shrinkToFit="1"/>
    </xf>
    <xf numFmtId="0" fontId="18" fillId="9" borderId="1" xfId="0" applyFont="1" applyFill="1" applyBorder="1" applyAlignment="1">
      <alignment horizontal="center" vertical="center" shrinkToFit="1"/>
    </xf>
    <xf numFmtId="38" fontId="19" fillId="11" borderId="3" xfId="1" applyFont="1" applyFill="1" applyBorder="1" applyAlignment="1">
      <alignment horizontal="right" vertical="center"/>
    </xf>
    <xf numFmtId="38" fontId="19" fillId="11" borderId="2" xfId="1" applyFont="1" applyFill="1" applyBorder="1" applyAlignment="1">
      <alignment horizontal="right" vertical="center"/>
    </xf>
    <xf numFmtId="38" fontId="19" fillId="4" borderId="1" xfId="1" applyFont="1" applyFill="1" applyBorder="1" applyAlignment="1">
      <alignment horizontal="right" vertical="center"/>
    </xf>
    <xf numFmtId="38" fontId="19" fillId="4" borderId="3" xfId="1" applyFont="1" applyFill="1" applyBorder="1" applyAlignment="1">
      <alignment horizontal="right" vertical="center" wrapText="1"/>
    </xf>
    <xf numFmtId="38" fontId="19" fillId="4" borderId="6" xfId="1" applyFont="1" applyFill="1" applyBorder="1" applyAlignment="1">
      <alignment horizontal="right" vertical="center" wrapText="1"/>
    </xf>
    <xf numFmtId="38" fontId="19" fillId="4" borderId="2" xfId="1" applyFont="1" applyFill="1" applyBorder="1" applyAlignment="1">
      <alignment horizontal="right" vertical="center" wrapText="1"/>
    </xf>
    <xf numFmtId="0" fontId="18" fillId="9" borderId="1" xfId="0" applyFont="1" applyFill="1" applyBorder="1" applyAlignment="1">
      <alignment horizontal="center" vertical="center"/>
    </xf>
    <xf numFmtId="38" fontId="19" fillId="4" borderId="36" xfId="1" applyFont="1" applyFill="1" applyBorder="1" applyAlignment="1">
      <alignment horizontal="center" vertical="center"/>
    </xf>
    <xf numFmtId="38" fontId="19" fillId="11" borderId="6" xfId="1" applyFont="1" applyFill="1" applyBorder="1" applyAlignment="1">
      <alignment horizontal="right" vertical="center"/>
    </xf>
    <xf numFmtId="38" fontId="19" fillId="0" borderId="3" xfId="1" applyFont="1" applyBorder="1" applyAlignment="1">
      <alignment horizontal="right" vertical="center"/>
    </xf>
    <xf numFmtId="38" fontId="19" fillId="0" borderId="2" xfId="1" applyFont="1" applyBorder="1" applyAlignment="1">
      <alignment horizontal="right" vertical="center"/>
    </xf>
    <xf numFmtId="0" fontId="3" fillId="0" borderId="36" xfId="0" applyFont="1" applyBorder="1" applyAlignment="1">
      <alignment horizontal="center" vertical="center"/>
    </xf>
    <xf numFmtId="38" fontId="19" fillId="11" borderId="37" xfId="1" applyFont="1" applyFill="1" applyBorder="1" applyAlignment="1">
      <alignment horizontal="right" vertical="center"/>
    </xf>
    <xf numFmtId="38" fontId="19" fillId="11" borderId="39" xfId="1" applyFont="1" applyFill="1" applyBorder="1" applyAlignment="1">
      <alignment horizontal="right" vertical="center"/>
    </xf>
    <xf numFmtId="38" fontId="19" fillId="11" borderId="41" xfId="1" applyFont="1" applyFill="1" applyBorder="1" applyAlignment="1">
      <alignment horizontal="right" vertical="center"/>
    </xf>
    <xf numFmtId="38" fontId="19" fillId="0" borderId="38" xfId="1" applyFont="1" applyBorder="1" applyAlignment="1">
      <alignment horizontal="right" vertical="center"/>
    </xf>
    <xf numFmtId="38" fontId="19" fillId="0" borderId="40" xfId="1" applyFont="1" applyBorder="1" applyAlignment="1">
      <alignment horizontal="right" vertical="center"/>
    </xf>
    <xf numFmtId="38" fontId="19" fillId="0" borderId="42" xfId="1" applyFont="1" applyBorder="1" applyAlignment="1">
      <alignment horizontal="right" vertical="center"/>
    </xf>
    <xf numFmtId="38" fontId="19" fillId="4" borderId="37" xfId="1" applyFont="1" applyFill="1" applyBorder="1" applyAlignment="1">
      <alignment horizontal="center" vertical="center"/>
    </xf>
    <xf numFmtId="38" fontId="19" fillId="4" borderId="39" xfId="1" applyFont="1" applyFill="1" applyBorder="1" applyAlignment="1">
      <alignment horizontal="center" vertical="center"/>
    </xf>
    <xf numFmtId="38" fontId="19" fillId="4" borderId="41" xfId="1" applyFont="1" applyFill="1" applyBorder="1" applyAlignment="1">
      <alignment horizontal="center" vertical="center"/>
    </xf>
    <xf numFmtId="0" fontId="19" fillId="0" borderId="3" xfId="0" applyFont="1" applyBorder="1" applyAlignment="1">
      <alignment horizontal="center" vertical="center"/>
    </xf>
    <xf numFmtId="0" fontId="19" fillId="0" borderId="6" xfId="0" applyFont="1" applyBorder="1" applyAlignment="1">
      <alignment horizontal="center" vertical="center"/>
    </xf>
    <xf numFmtId="0" fontId="19" fillId="0" borderId="2" xfId="0" applyFont="1" applyBorder="1" applyAlignment="1">
      <alignment horizontal="center" vertical="center"/>
    </xf>
    <xf numFmtId="38" fontId="19" fillId="0" borderId="6" xfId="1" applyFont="1" applyBorder="1" applyAlignment="1">
      <alignment horizontal="right" vertical="center"/>
    </xf>
    <xf numFmtId="38" fontId="19" fillId="0" borderId="37" xfId="1" applyFont="1" applyBorder="1" applyAlignment="1">
      <alignment horizontal="right" vertical="center"/>
    </xf>
    <xf numFmtId="38" fontId="19" fillId="0" borderId="39" xfId="1" applyFont="1" applyBorder="1" applyAlignment="1">
      <alignment horizontal="right" vertical="center"/>
    </xf>
    <xf numFmtId="38" fontId="19" fillId="0" borderId="41" xfId="1" applyFont="1" applyBorder="1" applyAlignment="1">
      <alignment horizontal="right" vertical="center"/>
    </xf>
    <xf numFmtId="0" fontId="19" fillId="0" borderId="5" xfId="0" applyFont="1" applyBorder="1" applyAlignment="1">
      <alignment horizontal="center" vertical="center"/>
    </xf>
    <xf numFmtId="0" fontId="19" fillId="0" borderId="7" xfId="0" applyFont="1" applyBorder="1" applyAlignment="1">
      <alignment horizontal="left" vertical="center"/>
    </xf>
    <xf numFmtId="0" fontId="19" fillId="0" borderId="0" xfId="0" applyFont="1" applyAlignment="1">
      <alignment horizontal="left" vertical="center"/>
    </xf>
    <xf numFmtId="0" fontId="19" fillId="0" borderId="8" xfId="0" applyFont="1" applyBorder="1" applyAlignment="1">
      <alignment horizontal="left" vertical="center"/>
    </xf>
    <xf numFmtId="0" fontId="19" fillId="0" borderId="35" xfId="0" applyFont="1" applyBorder="1" applyAlignment="1">
      <alignment horizontal="left" vertical="center"/>
    </xf>
    <xf numFmtId="0" fontId="19" fillId="0" borderId="34"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 xfId="0" applyFont="1" applyBorder="1" applyAlignment="1">
      <alignment horizontal="center" vertical="center"/>
    </xf>
    <xf numFmtId="0" fontId="19" fillId="0" borderId="0" xfId="0" applyFont="1">
      <alignment vertical="center"/>
    </xf>
    <xf numFmtId="9" fontId="19" fillId="12" borderId="4" xfId="0" applyNumberFormat="1" applyFont="1" applyFill="1" applyBorder="1" applyAlignment="1">
      <alignment horizontal="center" vertical="center"/>
    </xf>
    <xf numFmtId="9" fontId="19" fillId="12" borderId="5" xfId="0" applyNumberFormat="1" applyFont="1" applyFill="1" applyBorder="1" applyAlignment="1">
      <alignment horizontal="center" vertical="center"/>
    </xf>
    <xf numFmtId="38" fontId="19" fillId="4" borderId="3" xfId="1" applyFont="1" applyFill="1" applyBorder="1" applyAlignment="1">
      <alignment horizontal="right" vertical="center"/>
    </xf>
    <xf numFmtId="38" fontId="19" fillId="4" borderId="6" xfId="1" applyFont="1" applyFill="1" applyBorder="1" applyAlignment="1">
      <alignment horizontal="right" vertical="center"/>
    </xf>
    <xf numFmtId="38" fontId="19" fillId="4" borderId="2" xfId="1" applyFont="1" applyFill="1" applyBorder="1" applyAlignment="1">
      <alignment horizontal="right" vertical="center"/>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8" xfId="0" applyFont="1" applyBorder="1" applyAlignment="1">
      <alignment horizontal="left" vertical="top" wrapText="1"/>
    </xf>
    <xf numFmtId="0" fontId="19" fillId="0" borderId="12" xfId="0" applyFont="1" applyBorder="1" applyAlignment="1">
      <alignment horizontal="left" vertical="top" wrapText="1"/>
    </xf>
    <xf numFmtId="0" fontId="19" fillId="9" borderId="1" xfId="0" applyFont="1" applyFill="1" applyBorder="1" applyAlignment="1">
      <alignment horizontal="center" vertical="center"/>
    </xf>
    <xf numFmtId="0" fontId="18" fillId="9" borderId="5" xfId="0" applyFont="1" applyFill="1" applyBorder="1" applyAlignment="1">
      <alignment horizontal="center" vertical="center"/>
    </xf>
    <xf numFmtId="0" fontId="18" fillId="0" borderId="3" xfId="0" applyFont="1" applyBorder="1" applyAlignment="1">
      <alignment horizontal="center" vertical="center"/>
    </xf>
    <xf numFmtId="0" fontId="18" fillId="0" borderId="6" xfId="0" applyFont="1" applyBorder="1" applyAlignment="1">
      <alignment horizontal="center" vertical="center"/>
    </xf>
    <xf numFmtId="0" fontId="18" fillId="0" borderId="2" xfId="0" applyFont="1" applyBorder="1" applyAlignment="1">
      <alignment horizontal="center" vertical="center"/>
    </xf>
    <xf numFmtId="0" fontId="18" fillId="0" borderId="5" xfId="0" applyFont="1" applyBorder="1" applyAlignment="1">
      <alignment horizontal="center" vertical="center"/>
    </xf>
    <xf numFmtId="176" fontId="18" fillId="2" borderId="3" xfId="0" applyNumberFormat="1" applyFont="1" applyFill="1" applyBorder="1" applyAlignment="1">
      <alignment horizontal="center" vertical="center"/>
    </xf>
    <xf numFmtId="176" fontId="18" fillId="2" borderId="6" xfId="0" applyNumberFormat="1" applyFont="1" applyFill="1" applyBorder="1" applyAlignment="1">
      <alignment horizontal="center" vertical="center"/>
    </xf>
    <xf numFmtId="0" fontId="18" fillId="0" borderId="5" xfId="0" applyFont="1" applyBorder="1" applyAlignment="1">
      <alignment horizontal="center" vertical="center" wrapText="1"/>
    </xf>
    <xf numFmtId="176" fontId="18" fillId="2" borderId="2" xfId="0" applyNumberFormat="1" applyFont="1" applyFill="1" applyBorder="1" applyAlignment="1">
      <alignment horizontal="center" vertical="center"/>
    </xf>
    <xf numFmtId="38" fontId="18" fillId="11" borderId="3" xfId="1" applyFont="1" applyFill="1" applyBorder="1" applyAlignment="1">
      <alignment horizontal="right" vertical="center"/>
    </xf>
    <xf numFmtId="38" fontId="18" fillId="11" borderId="2" xfId="1" applyFont="1" applyFill="1" applyBorder="1" applyAlignment="1">
      <alignment horizontal="right" vertical="center"/>
    </xf>
    <xf numFmtId="38" fontId="18" fillId="4" borderId="3" xfId="1" applyFont="1" applyFill="1" applyBorder="1" applyAlignment="1">
      <alignment horizontal="right" vertical="center"/>
    </xf>
    <xf numFmtId="38" fontId="18" fillId="4" borderId="2" xfId="1" applyFont="1" applyFill="1" applyBorder="1" applyAlignment="1">
      <alignment horizontal="right" vertical="center"/>
    </xf>
    <xf numFmtId="38" fontId="8" fillId="0" borderId="0" xfId="1" applyFont="1" applyAlignment="1">
      <alignment horizontal="left" vertical="center"/>
    </xf>
    <xf numFmtId="38" fontId="3" fillId="2" borderId="0" xfId="1" applyFont="1" applyFill="1" applyBorder="1" applyAlignment="1" applyProtection="1">
      <alignment horizontal="center" vertical="center"/>
      <protection locked="0"/>
    </xf>
    <xf numFmtId="38" fontId="7" fillId="2" borderId="0" xfId="1" applyFont="1" applyFill="1" applyBorder="1" applyAlignment="1" applyProtection="1">
      <alignment horizontal="center" vertical="center"/>
      <protection locked="0"/>
    </xf>
    <xf numFmtId="38" fontId="9" fillId="5" borderId="0" xfId="1" applyFont="1" applyFill="1" applyAlignment="1">
      <alignment horizontal="center" vertical="center" shrinkToFit="1"/>
    </xf>
    <xf numFmtId="38" fontId="7" fillId="0" borderId="1" xfId="1" applyFont="1" applyBorder="1" applyAlignment="1">
      <alignment horizontal="center" vertical="center"/>
    </xf>
    <xf numFmtId="38" fontId="7" fillId="0" borderId="29" xfId="1" applyFont="1" applyBorder="1" applyAlignment="1">
      <alignment horizontal="center" vertical="center"/>
    </xf>
    <xf numFmtId="38" fontId="6" fillId="0" borderId="3" xfId="1" applyFont="1" applyBorder="1" applyAlignment="1">
      <alignment horizontal="center" vertical="center"/>
    </xf>
    <xf numFmtId="38" fontId="6" fillId="0" borderId="2" xfId="1" applyFont="1" applyBorder="1" applyAlignment="1">
      <alignment horizontal="center" vertical="center"/>
    </xf>
    <xf numFmtId="38" fontId="16" fillId="0" borderId="22" xfId="1" applyFont="1" applyBorder="1" applyAlignment="1">
      <alignment horizontal="center" vertical="center"/>
    </xf>
    <xf numFmtId="38" fontId="16" fillId="0" borderId="23" xfId="1" applyFont="1" applyBorder="1" applyAlignment="1">
      <alignment horizontal="center" vertical="center"/>
    </xf>
  </cellXfs>
  <cellStyles count="6">
    <cellStyle name="パーセント" xfId="5" builtinId="5"/>
    <cellStyle name="桁区切り" xfId="1" builtinId="6"/>
    <cellStyle name="桁区切り 2" xfId="3"/>
    <cellStyle name="標準" xfId="0" builtinId="0"/>
    <cellStyle name="標準 2" xfId="2"/>
    <cellStyle name="標準 2 2" xfId="4"/>
  </cellStyles>
  <dxfs count="13">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9D08E"/>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7</xdr:col>
      <xdr:colOff>25978</xdr:colOff>
      <xdr:row>12</xdr:row>
      <xdr:rowOff>163635</xdr:rowOff>
    </xdr:to>
    <xdr:pic>
      <xdr:nvPicPr>
        <xdr:cNvPr id="2" name="図 1"/>
        <xdr:cNvPicPr>
          <a:picLocks noChangeAspect="1"/>
        </xdr:cNvPicPr>
      </xdr:nvPicPr>
      <xdr:blipFill>
        <a:blip xmlns:r="http://schemas.openxmlformats.org/officeDocument/2006/relationships" r:embed="rId1"/>
        <a:stretch>
          <a:fillRect/>
        </a:stretch>
      </xdr:blipFill>
      <xdr:spPr>
        <a:xfrm>
          <a:off x="0" y="5030932"/>
          <a:ext cx="7879773" cy="691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7</xdr:col>
      <xdr:colOff>7293</xdr:colOff>
      <xdr:row>9</xdr:row>
      <xdr:rowOff>104775</xdr:rowOff>
    </xdr:to>
    <xdr:pic>
      <xdr:nvPicPr>
        <xdr:cNvPr id="2" name="図 1"/>
        <xdr:cNvPicPr>
          <a:picLocks noChangeAspect="1"/>
        </xdr:cNvPicPr>
      </xdr:nvPicPr>
      <xdr:blipFill>
        <a:blip xmlns:r="http://schemas.openxmlformats.org/officeDocument/2006/relationships" r:embed="rId1"/>
        <a:stretch>
          <a:fillRect/>
        </a:stretch>
      </xdr:blipFill>
      <xdr:spPr>
        <a:xfrm>
          <a:off x="0" y="1866900"/>
          <a:ext cx="6617643" cy="5810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K12"/>
  <sheetViews>
    <sheetView view="pageBreakPreview" zoomScale="60" zoomScaleNormal="85" workbookViewId="0">
      <selection activeCell="P16" sqref="P16"/>
    </sheetView>
  </sheetViews>
  <sheetFormatPr defaultRowHeight="18.75"/>
  <sheetData>
    <row r="3" spans="2:11" ht="38.25" customHeight="1">
      <c r="B3" s="13" t="s">
        <v>29</v>
      </c>
      <c r="C3" s="14"/>
      <c r="D3" s="14"/>
      <c r="E3" s="14"/>
      <c r="F3" s="14"/>
      <c r="G3" s="15"/>
      <c r="H3" s="15"/>
      <c r="I3" s="16"/>
      <c r="J3" s="15"/>
      <c r="K3" s="22"/>
    </row>
    <row r="4" spans="2:11" ht="38.25" customHeight="1">
      <c r="B4" s="17" t="s">
        <v>32</v>
      </c>
      <c r="C4" s="18"/>
      <c r="D4" s="18"/>
      <c r="E4" s="18"/>
      <c r="F4" s="18"/>
      <c r="G4" s="19"/>
      <c r="H4" s="19"/>
      <c r="I4" s="20"/>
      <c r="J4" s="19"/>
      <c r="K4" s="22"/>
    </row>
    <row r="5" spans="2:11" ht="38.25" customHeight="1">
      <c r="B5" s="21" t="s">
        <v>41</v>
      </c>
      <c r="C5" s="18"/>
      <c r="D5" s="18"/>
      <c r="E5" s="18"/>
      <c r="F5" s="18"/>
      <c r="G5" s="19"/>
      <c r="H5" s="19"/>
      <c r="I5" s="20"/>
      <c r="J5" s="19"/>
      <c r="K5" s="22"/>
    </row>
    <row r="6" spans="2:11" ht="38.25" customHeight="1">
      <c r="B6" s="40"/>
      <c r="C6" s="41"/>
      <c r="D6" s="41"/>
      <c r="E6" s="41"/>
      <c r="F6" s="41"/>
      <c r="G6" s="42"/>
      <c r="H6" s="42"/>
      <c r="I6" s="43"/>
      <c r="J6" s="42"/>
    </row>
    <row r="7" spans="2:11" ht="38.25" customHeight="1">
      <c r="B7" s="40"/>
      <c r="C7" s="41"/>
      <c r="D7" s="41"/>
      <c r="E7" s="41"/>
      <c r="F7" s="41"/>
      <c r="G7" s="42"/>
      <c r="H7" s="42"/>
      <c r="I7" s="43"/>
      <c r="J7" s="42"/>
    </row>
    <row r="8" spans="2:11" ht="38.25" customHeight="1">
      <c r="B8" s="40"/>
      <c r="C8" s="41"/>
      <c r="D8" s="41"/>
      <c r="E8" s="41"/>
      <c r="F8" s="41"/>
      <c r="G8" s="42"/>
      <c r="H8" s="42"/>
      <c r="I8" s="43"/>
      <c r="J8" s="42"/>
    </row>
    <row r="9" spans="2:11" ht="38.25" customHeight="1">
      <c r="B9" s="40"/>
      <c r="C9" s="41"/>
      <c r="D9" s="41"/>
      <c r="E9" s="41"/>
      <c r="F9" s="41"/>
      <c r="G9" s="42"/>
      <c r="H9" s="42"/>
      <c r="I9" s="43"/>
      <c r="J9" s="42"/>
    </row>
    <row r="10" spans="2:11" ht="38.25" customHeight="1">
      <c r="B10" s="40"/>
      <c r="C10" s="41"/>
      <c r="D10" s="41"/>
      <c r="E10" s="41"/>
      <c r="F10" s="41"/>
      <c r="G10" s="42"/>
      <c r="H10" s="42"/>
      <c r="I10" s="43"/>
      <c r="J10" s="42"/>
    </row>
    <row r="11" spans="2:11" ht="38.25" customHeight="1"/>
    <row r="12" spans="2:11" ht="38.25" customHeight="1"/>
  </sheetData>
  <sheetProtection algorithmName="SHA-512" hashValue="u77rO9H0J1vY0FnwK7rWLdQtsQTepjjcy3ArggH1FRm9MCQmftuA2ouo47W7EfFjpjUwC46upzYKXkncqjF22w==" saltValue="VBynTaZfBB8Ip2dRbXtT7A==" spinCount="100000" sheet="1" objects="1" scenarios="1"/>
  <phoneticPr fontId="2"/>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L60"/>
  <sheetViews>
    <sheetView view="pageBreakPreview" topLeftCell="A4" zoomScale="110" zoomScaleNormal="40" zoomScaleSheetLayoutView="110" workbookViewId="0">
      <selection activeCell="D9" sqref="D9"/>
    </sheetView>
  </sheetViews>
  <sheetFormatPr defaultColWidth="9" defaultRowHeight="15.75"/>
  <cols>
    <col min="1" max="1" width="10.25" style="116" customWidth="1"/>
    <col min="2" max="2" width="9" style="116"/>
    <col min="3" max="3" width="4.75" style="116" customWidth="1"/>
    <col min="4" max="4" width="45" style="116" customWidth="1"/>
    <col min="5" max="7" width="11.375" style="116" customWidth="1"/>
    <col min="8" max="8" width="16.5" style="116" customWidth="1"/>
    <col min="9" max="9" width="9.5" style="116" customWidth="1"/>
    <col min="10" max="10" width="6.625" style="116" customWidth="1"/>
    <col min="11" max="11" width="15.25" style="116" customWidth="1"/>
    <col min="12" max="12" width="18.25" style="116" customWidth="1"/>
    <col min="13" max="16384" width="9" style="116"/>
  </cols>
  <sheetData>
    <row r="1" spans="1:12" ht="21">
      <c r="A1" s="213" t="s">
        <v>115</v>
      </c>
      <c r="B1" s="213"/>
      <c r="C1" s="213"/>
      <c r="D1" s="213"/>
      <c r="E1" s="213"/>
    </row>
    <row r="2" spans="1:12" ht="21">
      <c r="A2" s="13" t="s">
        <v>29</v>
      </c>
      <c r="B2" s="14"/>
      <c r="C2" s="14"/>
      <c r="D2" s="14"/>
      <c r="E2" s="14"/>
      <c r="F2" s="15"/>
      <c r="G2" s="15"/>
      <c r="H2" s="16"/>
      <c r="I2" s="15"/>
      <c r="J2" s="15"/>
      <c r="K2" s="15"/>
      <c r="L2" s="115"/>
    </row>
    <row r="3" spans="1:12" ht="21">
      <c r="A3" s="17" t="s">
        <v>32</v>
      </c>
      <c r="B3" s="18"/>
      <c r="C3" s="18"/>
      <c r="D3" s="18"/>
      <c r="E3" s="18"/>
      <c r="F3" s="19"/>
      <c r="G3" s="19"/>
      <c r="H3" s="20"/>
      <c r="I3" s="19"/>
      <c r="J3" s="19"/>
      <c r="K3" s="15"/>
      <c r="L3" s="115"/>
    </row>
    <row r="4" spans="1:12" ht="41.45" customHeight="1">
      <c r="A4" s="21" t="s">
        <v>31</v>
      </c>
      <c r="B4" s="18"/>
      <c r="C4" s="18"/>
      <c r="D4" s="18"/>
      <c r="E4" s="18"/>
      <c r="F4" s="19"/>
      <c r="G4" s="19"/>
      <c r="H4" s="20"/>
      <c r="I4" s="19"/>
      <c r="J4" s="19"/>
      <c r="K4" s="15"/>
      <c r="L4" s="115"/>
    </row>
    <row r="5" spans="1:12" ht="41.45" customHeight="1">
      <c r="A5" s="21" t="s">
        <v>28</v>
      </c>
      <c r="B5" s="18"/>
      <c r="C5" s="18"/>
      <c r="D5" s="18"/>
      <c r="E5" s="18"/>
      <c r="F5" s="19"/>
      <c r="G5" s="19"/>
      <c r="H5" s="20"/>
      <c r="I5" s="19"/>
      <c r="J5" s="19"/>
      <c r="K5" s="15"/>
      <c r="L5" s="115"/>
    </row>
    <row r="6" spans="1:12" ht="41.45" customHeight="1">
      <c r="A6" s="164" t="s">
        <v>122</v>
      </c>
      <c r="B6" s="165"/>
      <c r="C6" s="165"/>
      <c r="D6" s="165"/>
      <c r="E6" s="165"/>
      <c r="F6" s="166"/>
      <c r="G6" s="166"/>
      <c r="H6" s="167"/>
      <c r="I6" s="19"/>
      <c r="J6" s="19"/>
      <c r="K6" s="15"/>
      <c r="L6" s="115"/>
    </row>
    <row r="7" spans="1:12" ht="41.45" customHeight="1">
      <c r="A7" s="164" t="s">
        <v>127</v>
      </c>
      <c r="B7" s="165"/>
      <c r="C7" s="165"/>
      <c r="D7" s="165"/>
      <c r="E7" s="165"/>
      <c r="F7" s="166"/>
      <c r="G7" s="166"/>
      <c r="H7" s="167"/>
      <c r="I7" s="19"/>
      <c r="J7" s="19"/>
      <c r="K7" s="15"/>
      <c r="L7" s="115"/>
    </row>
    <row r="8" spans="1:12" ht="41.45" customHeight="1">
      <c r="A8" s="164" t="s">
        <v>111</v>
      </c>
      <c r="B8" s="165"/>
      <c r="C8" s="165"/>
      <c r="D8" s="165"/>
      <c r="E8" s="165"/>
      <c r="F8" s="166"/>
      <c r="G8" s="166"/>
      <c r="H8" s="167"/>
      <c r="I8" s="19"/>
      <c r="J8" s="19"/>
      <c r="K8" s="15"/>
      <c r="L8" s="115"/>
    </row>
    <row r="9" spans="1:12" ht="41.45" customHeight="1">
      <c r="A9" s="164" t="s">
        <v>124</v>
      </c>
      <c r="B9" s="165"/>
      <c r="C9" s="165"/>
      <c r="D9" s="165"/>
      <c r="E9" s="165"/>
      <c r="F9" s="166"/>
      <c r="G9" s="166"/>
      <c r="H9" s="167"/>
      <c r="I9" s="19"/>
      <c r="J9" s="19"/>
      <c r="K9" s="15"/>
      <c r="L9" s="115"/>
    </row>
    <row r="10" spans="1:12" ht="41.45" customHeight="1">
      <c r="A10" s="21" t="s">
        <v>123</v>
      </c>
      <c r="B10" s="18"/>
      <c r="C10" s="18"/>
      <c r="D10" s="18"/>
      <c r="E10" s="18"/>
      <c r="F10" s="19"/>
      <c r="G10" s="19"/>
      <c r="H10" s="20"/>
      <c r="I10" s="19"/>
      <c r="J10" s="19"/>
      <c r="K10" s="14"/>
      <c r="L10" s="115"/>
    </row>
    <row r="11" spans="1:12" ht="41.45" customHeight="1">
      <c r="A11" s="21" t="s">
        <v>118</v>
      </c>
      <c r="B11" s="18"/>
      <c r="C11" s="18"/>
      <c r="D11" s="18"/>
      <c r="E11" s="18"/>
      <c r="F11" s="19"/>
      <c r="G11" s="19"/>
      <c r="H11" s="20"/>
      <c r="I11" s="19"/>
      <c r="J11" s="19"/>
      <c r="K11" s="14"/>
      <c r="L11" s="115"/>
    </row>
    <row r="12" spans="1:12" ht="41.45" customHeight="1">
      <c r="A12" s="21"/>
      <c r="B12" s="18"/>
      <c r="C12" s="18"/>
      <c r="D12" s="18"/>
      <c r="E12" s="18"/>
      <c r="F12" s="19"/>
      <c r="G12" s="19"/>
      <c r="H12" s="20"/>
      <c r="I12" s="19"/>
      <c r="J12" s="19"/>
      <c r="K12" s="14"/>
      <c r="L12" s="115"/>
    </row>
    <row r="13" spans="1:12" ht="41.45" customHeight="1">
      <c r="A13" s="21"/>
      <c r="B13" s="18"/>
      <c r="C13" s="18"/>
      <c r="D13" s="18"/>
      <c r="E13" s="18"/>
      <c r="F13" s="19"/>
      <c r="G13" s="19"/>
      <c r="H13" s="20"/>
      <c r="I13" s="19"/>
      <c r="J13" s="19"/>
      <c r="K13" s="14"/>
      <c r="L13" s="115"/>
    </row>
    <row r="14" spans="1:12" ht="41.45" customHeight="1"/>
    <row r="15" spans="1:12" ht="29.25" customHeight="1">
      <c r="A15" s="189" t="s">
        <v>112</v>
      </c>
      <c r="B15" s="224" t="s">
        <v>27</v>
      </c>
      <c r="C15" s="224"/>
      <c r="D15" s="224"/>
      <c r="E15" s="224" t="s">
        <v>96</v>
      </c>
      <c r="F15" s="224"/>
      <c r="G15" s="224"/>
      <c r="H15" s="215" t="s">
        <v>88</v>
      </c>
      <c r="I15" s="216" t="s">
        <v>95</v>
      </c>
      <c r="J15" s="190" t="s">
        <v>30</v>
      </c>
      <c r="K15" s="191"/>
      <c r="L15" s="217" t="s">
        <v>42</v>
      </c>
    </row>
    <row r="16" spans="1:12">
      <c r="A16" s="189"/>
      <c r="B16" s="224"/>
      <c r="C16" s="224"/>
      <c r="D16" s="224"/>
      <c r="E16" s="117" t="s">
        <v>119</v>
      </c>
      <c r="F16" s="117" t="s">
        <v>120</v>
      </c>
      <c r="G16" s="117" t="s">
        <v>121</v>
      </c>
      <c r="H16" s="215"/>
      <c r="I16" s="216"/>
      <c r="J16" s="192"/>
      <c r="K16" s="193"/>
      <c r="L16" s="217"/>
    </row>
    <row r="17" spans="1:12">
      <c r="A17" s="189"/>
      <c r="B17" s="264" t="s">
        <v>6</v>
      </c>
      <c r="C17" s="118" t="s">
        <v>56</v>
      </c>
      <c r="D17" s="119"/>
      <c r="E17" s="150">
        <v>10808</v>
      </c>
      <c r="F17" s="151">
        <v>18605</v>
      </c>
      <c r="G17" s="151">
        <v>12239</v>
      </c>
      <c r="H17" s="140">
        <v>13884000</v>
      </c>
      <c r="I17" s="239" t="s">
        <v>9</v>
      </c>
      <c r="J17" s="204"/>
      <c r="K17" s="205"/>
      <c r="L17" s="187">
        <f>SUM(H17*J17)</f>
        <v>0</v>
      </c>
    </row>
    <row r="18" spans="1:12">
      <c r="A18" s="189"/>
      <c r="B18" s="265"/>
      <c r="C18" s="120" t="s">
        <v>57</v>
      </c>
      <c r="D18" s="119"/>
      <c r="E18" s="150">
        <v>25903</v>
      </c>
      <c r="F18" s="151">
        <v>28320</v>
      </c>
      <c r="G18" s="151">
        <v>29648</v>
      </c>
      <c r="H18" s="140">
        <v>27957000</v>
      </c>
      <c r="I18" s="240"/>
      <c r="J18" s="206"/>
      <c r="K18" s="207"/>
      <c r="L18" s="168">
        <f>SUM(H18*J17)</f>
        <v>0</v>
      </c>
    </row>
    <row r="19" spans="1:12">
      <c r="A19" s="189"/>
      <c r="B19" s="265"/>
      <c r="C19" s="120" t="s">
        <v>58</v>
      </c>
      <c r="D19" s="119"/>
      <c r="E19" s="150">
        <v>2004</v>
      </c>
      <c r="F19" s="151">
        <v>2608</v>
      </c>
      <c r="G19" s="151">
        <v>674</v>
      </c>
      <c r="H19" s="140">
        <v>1762000</v>
      </c>
      <c r="I19" s="240"/>
      <c r="J19" s="206"/>
      <c r="K19" s="207"/>
      <c r="L19" s="168">
        <f>SUM(H19*J17)</f>
        <v>0</v>
      </c>
    </row>
    <row r="20" spans="1:12">
      <c r="A20" s="189"/>
      <c r="B20" s="265"/>
      <c r="C20" s="118" t="s">
        <v>59</v>
      </c>
      <c r="D20" s="121"/>
      <c r="E20" s="218">
        <v>9465</v>
      </c>
      <c r="F20" s="218">
        <v>10775</v>
      </c>
      <c r="G20" s="218">
        <v>10370</v>
      </c>
      <c r="H20" s="227">
        <v>10203333.333333334</v>
      </c>
      <c r="I20" s="240"/>
      <c r="J20" s="206"/>
      <c r="K20" s="207"/>
      <c r="L20" s="220">
        <f>SUM(H20*J17)</f>
        <v>0</v>
      </c>
    </row>
    <row r="21" spans="1:12">
      <c r="A21" s="189"/>
      <c r="B21" s="265"/>
      <c r="C21" s="267" t="s">
        <v>90</v>
      </c>
      <c r="D21" s="268"/>
      <c r="E21" s="219"/>
      <c r="F21" s="219"/>
      <c r="G21" s="219"/>
      <c r="H21" s="228"/>
      <c r="I21" s="240"/>
      <c r="J21" s="206"/>
      <c r="K21" s="207"/>
      <c r="L21" s="220"/>
    </row>
    <row r="22" spans="1:12">
      <c r="A22" s="189"/>
      <c r="B22" s="265"/>
      <c r="C22" s="120" t="s">
        <v>60</v>
      </c>
      <c r="D22" s="122"/>
      <c r="E22" s="149">
        <v>2870</v>
      </c>
      <c r="F22" s="149">
        <v>3613</v>
      </c>
      <c r="G22" s="149">
        <v>680</v>
      </c>
      <c r="H22" s="141">
        <v>2387666.6666666665</v>
      </c>
      <c r="I22" s="241"/>
      <c r="J22" s="208"/>
      <c r="K22" s="209"/>
      <c r="L22" s="168">
        <f>SUM(H22*J17)</f>
        <v>0</v>
      </c>
    </row>
    <row r="23" spans="1:12">
      <c r="A23" s="189"/>
      <c r="B23" s="265"/>
      <c r="C23" s="120" t="s">
        <v>61</v>
      </c>
      <c r="D23" s="119"/>
      <c r="E23" s="150">
        <v>7212</v>
      </c>
      <c r="F23" s="151">
        <v>7212</v>
      </c>
      <c r="G23" s="151">
        <v>5550</v>
      </c>
      <c r="H23" s="141">
        <v>6658000</v>
      </c>
      <c r="I23" s="158" t="s">
        <v>10</v>
      </c>
      <c r="J23" s="202"/>
      <c r="K23" s="203"/>
      <c r="L23" s="168">
        <f>SUM(H23*J23)</f>
        <v>0</v>
      </c>
    </row>
    <row r="24" spans="1:12">
      <c r="A24" s="189"/>
      <c r="B24" s="265"/>
      <c r="C24" s="120" t="s">
        <v>4</v>
      </c>
      <c r="D24" s="122"/>
      <c r="E24" s="150">
        <v>2257</v>
      </c>
      <c r="F24" s="151">
        <v>4297</v>
      </c>
      <c r="G24" s="151">
        <v>6280</v>
      </c>
      <c r="H24" s="141">
        <v>4278000</v>
      </c>
      <c r="I24" s="158" t="s">
        <v>9</v>
      </c>
      <c r="J24" s="202"/>
      <c r="K24" s="203"/>
      <c r="L24" s="168">
        <f>SUM(H24*J24)</f>
        <v>0</v>
      </c>
    </row>
    <row r="25" spans="1:12">
      <c r="A25" s="189"/>
      <c r="B25" s="266"/>
      <c r="C25" s="262" t="s">
        <v>62</v>
      </c>
      <c r="D25" s="263"/>
      <c r="E25" s="149">
        <v>0</v>
      </c>
      <c r="F25" s="149">
        <v>0</v>
      </c>
      <c r="G25" s="149">
        <v>0</v>
      </c>
      <c r="H25" s="141">
        <v>0</v>
      </c>
      <c r="I25" s="158" t="s">
        <v>9</v>
      </c>
      <c r="J25" s="202"/>
      <c r="K25" s="203"/>
      <c r="L25" s="168">
        <f>SUM(H25*J25)</f>
        <v>0</v>
      </c>
    </row>
    <row r="26" spans="1:12" ht="15.75" customHeight="1">
      <c r="A26" s="189"/>
      <c r="B26" s="264" t="s">
        <v>63</v>
      </c>
      <c r="C26" s="123" t="s">
        <v>64</v>
      </c>
      <c r="D26" s="163"/>
      <c r="E26" s="230"/>
      <c r="F26" s="230"/>
      <c r="G26" s="230"/>
      <c r="H26" s="233"/>
      <c r="I26" s="239" t="s">
        <v>9</v>
      </c>
      <c r="J26" s="204"/>
      <c r="K26" s="205"/>
      <c r="L26" s="236"/>
    </row>
    <row r="27" spans="1:12">
      <c r="A27" s="189"/>
      <c r="B27" s="265"/>
      <c r="C27" s="247" t="s">
        <v>65</v>
      </c>
      <c r="D27" s="248"/>
      <c r="E27" s="231"/>
      <c r="F27" s="231"/>
      <c r="G27" s="231"/>
      <c r="H27" s="234"/>
      <c r="I27" s="240"/>
      <c r="J27" s="206"/>
      <c r="K27" s="207"/>
      <c r="L27" s="237"/>
    </row>
    <row r="28" spans="1:12">
      <c r="A28" s="189"/>
      <c r="B28" s="265"/>
      <c r="C28" s="249" t="s">
        <v>89</v>
      </c>
      <c r="D28" s="250"/>
      <c r="E28" s="232"/>
      <c r="F28" s="232"/>
      <c r="G28" s="232"/>
      <c r="H28" s="235"/>
      <c r="I28" s="240"/>
      <c r="J28" s="208"/>
      <c r="K28" s="209"/>
      <c r="L28" s="238"/>
    </row>
    <row r="29" spans="1:12" ht="18.75" customHeight="1">
      <c r="A29" s="189"/>
      <c r="B29" s="265"/>
      <c r="C29" s="160" t="s">
        <v>66</v>
      </c>
      <c r="D29" s="160"/>
      <c r="E29" s="230"/>
      <c r="F29" s="230"/>
      <c r="G29" s="230"/>
      <c r="H29" s="243"/>
      <c r="I29" s="240"/>
      <c r="J29" s="257"/>
      <c r="K29" s="258"/>
      <c r="L29" s="169"/>
    </row>
    <row r="30" spans="1:12">
      <c r="A30" s="189"/>
      <c r="B30" s="265"/>
      <c r="C30" s="160"/>
      <c r="D30" s="160" t="s">
        <v>67</v>
      </c>
      <c r="E30" s="231"/>
      <c r="F30" s="231"/>
      <c r="G30" s="231"/>
      <c r="H30" s="244"/>
      <c r="I30" s="240"/>
      <c r="J30" s="204"/>
      <c r="K30" s="205"/>
      <c r="L30" s="225"/>
    </row>
    <row r="31" spans="1:12">
      <c r="A31" s="189"/>
      <c r="B31" s="265"/>
      <c r="C31" s="160"/>
      <c r="D31" s="160" t="s">
        <v>68</v>
      </c>
      <c r="E31" s="231"/>
      <c r="F31" s="231"/>
      <c r="G31" s="231"/>
      <c r="H31" s="244"/>
      <c r="I31" s="240"/>
      <c r="J31" s="208"/>
      <c r="K31" s="209"/>
      <c r="L31" s="225"/>
    </row>
    <row r="32" spans="1:12">
      <c r="A32" s="189"/>
      <c r="B32" s="266"/>
      <c r="C32" s="162"/>
      <c r="D32" s="162" t="s">
        <v>69</v>
      </c>
      <c r="E32" s="232"/>
      <c r="F32" s="232"/>
      <c r="G32" s="232"/>
      <c r="H32" s="245"/>
      <c r="I32" s="241"/>
      <c r="J32" s="208"/>
      <c r="K32" s="209"/>
      <c r="L32" s="170"/>
    </row>
    <row r="33" spans="1:12">
      <c r="A33" s="189"/>
      <c r="B33" s="246" t="s">
        <v>7</v>
      </c>
      <c r="C33" s="124" t="s">
        <v>70</v>
      </c>
      <c r="D33" s="124"/>
      <c r="E33" s="218">
        <v>16183</v>
      </c>
      <c r="F33" s="218">
        <v>16238</v>
      </c>
      <c r="G33" s="218">
        <v>10016</v>
      </c>
      <c r="H33" s="227">
        <v>14145666.666666666</v>
      </c>
      <c r="I33" s="239" t="s">
        <v>9</v>
      </c>
      <c r="J33" s="204"/>
      <c r="K33" s="205"/>
      <c r="L33" s="221">
        <f>SUM(H33*J33)</f>
        <v>0</v>
      </c>
    </row>
    <row r="34" spans="1:12">
      <c r="A34" s="189"/>
      <c r="B34" s="246"/>
      <c r="C34" s="125"/>
      <c r="D34" s="126" t="s">
        <v>71</v>
      </c>
      <c r="E34" s="226"/>
      <c r="F34" s="226"/>
      <c r="G34" s="226"/>
      <c r="H34" s="242"/>
      <c r="I34" s="240"/>
      <c r="J34" s="206"/>
      <c r="K34" s="207"/>
      <c r="L34" s="222"/>
    </row>
    <row r="35" spans="1:12" ht="42.75">
      <c r="A35" s="189"/>
      <c r="B35" s="246"/>
      <c r="C35" s="125"/>
      <c r="D35" s="127" t="s">
        <v>72</v>
      </c>
      <c r="E35" s="226"/>
      <c r="F35" s="226"/>
      <c r="G35" s="226"/>
      <c r="H35" s="242"/>
      <c r="I35" s="240"/>
      <c r="J35" s="206"/>
      <c r="K35" s="207"/>
      <c r="L35" s="222"/>
    </row>
    <row r="36" spans="1:12">
      <c r="A36" s="189"/>
      <c r="B36" s="246"/>
      <c r="C36" s="128"/>
      <c r="D36" s="129" t="s">
        <v>73</v>
      </c>
      <c r="E36" s="219"/>
      <c r="F36" s="219"/>
      <c r="G36" s="219"/>
      <c r="H36" s="228"/>
      <c r="I36" s="241"/>
      <c r="J36" s="208"/>
      <c r="K36" s="209"/>
      <c r="L36" s="223"/>
    </row>
    <row r="37" spans="1:12">
      <c r="A37" s="189"/>
      <c r="B37" s="246"/>
      <c r="C37" s="159" t="s">
        <v>74</v>
      </c>
      <c r="D37" s="159"/>
      <c r="E37" s="218">
        <v>55968</v>
      </c>
      <c r="F37" s="218">
        <v>52974</v>
      </c>
      <c r="G37" s="218">
        <v>56657</v>
      </c>
      <c r="H37" s="227">
        <v>55199666.666666664</v>
      </c>
      <c r="I37" s="239" t="s">
        <v>10</v>
      </c>
      <c r="J37" s="204"/>
      <c r="K37" s="205"/>
      <c r="L37" s="220">
        <f>SUM(H37*J37)</f>
        <v>0</v>
      </c>
    </row>
    <row r="38" spans="1:12">
      <c r="A38" s="189"/>
      <c r="B38" s="246"/>
      <c r="C38" s="256" t="s">
        <v>91</v>
      </c>
      <c r="D38" s="256"/>
      <c r="E38" s="226"/>
      <c r="F38" s="226"/>
      <c r="G38" s="226"/>
      <c r="H38" s="242"/>
      <c r="I38" s="240"/>
      <c r="J38" s="206"/>
      <c r="K38" s="207"/>
      <c r="L38" s="220"/>
    </row>
    <row r="39" spans="1:12">
      <c r="A39" s="189"/>
      <c r="B39" s="246"/>
      <c r="C39" s="248" t="s">
        <v>92</v>
      </c>
      <c r="D39" s="248"/>
      <c r="E39" s="226"/>
      <c r="F39" s="226"/>
      <c r="G39" s="226"/>
      <c r="H39" s="242"/>
      <c r="I39" s="240"/>
      <c r="J39" s="206"/>
      <c r="K39" s="207"/>
      <c r="L39" s="220"/>
    </row>
    <row r="40" spans="1:12">
      <c r="A40" s="189"/>
      <c r="B40" s="246"/>
      <c r="C40" s="130" t="s">
        <v>75</v>
      </c>
      <c r="D40" s="130"/>
      <c r="E40" s="219"/>
      <c r="F40" s="219"/>
      <c r="G40" s="219"/>
      <c r="H40" s="228"/>
      <c r="I40" s="240"/>
      <c r="J40" s="208"/>
      <c r="K40" s="209"/>
      <c r="L40" s="220"/>
    </row>
    <row r="41" spans="1:12">
      <c r="A41" s="189"/>
      <c r="B41" s="246"/>
      <c r="C41" s="131" t="s">
        <v>76</v>
      </c>
      <c r="D41" s="119"/>
      <c r="E41" s="151">
        <v>5578</v>
      </c>
      <c r="F41" s="151">
        <v>5190</v>
      </c>
      <c r="G41" s="151">
        <v>5010</v>
      </c>
      <c r="H41" s="140">
        <v>5259333.333333333</v>
      </c>
      <c r="I41" s="240"/>
      <c r="J41" s="202"/>
      <c r="K41" s="203"/>
      <c r="L41" s="168">
        <f>SUM(H41*J41)</f>
        <v>0</v>
      </c>
    </row>
    <row r="42" spans="1:12" ht="18.75" customHeight="1">
      <c r="A42" s="189"/>
      <c r="B42" s="246"/>
      <c r="C42" s="131" t="s">
        <v>93</v>
      </c>
      <c r="D42" s="119"/>
      <c r="E42" s="151">
        <v>9072</v>
      </c>
      <c r="F42" s="151">
        <v>9072</v>
      </c>
      <c r="G42" s="151">
        <v>8322</v>
      </c>
      <c r="H42" s="140">
        <v>8822000</v>
      </c>
      <c r="I42" s="240"/>
      <c r="J42" s="202"/>
      <c r="K42" s="203"/>
      <c r="L42" s="168">
        <f t="shared" ref="L42:L44" si="0">SUM(H42*J42)</f>
        <v>0</v>
      </c>
    </row>
    <row r="43" spans="1:12">
      <c r="A43" s="189"/>
      <c r="B43" s="246"/>
      <c r="C43" s="131" t="s">
        <v>77</v>
      </c>
      <c r="D43" s="132"/>
      <c r="E43" s="146">
        <v>3270</v>
      </c>
      <c r="F43" s="146">
        <v>3392</v>
      </c>
      <c r="G43" s="146">
        <v>4897</v>
      </c>
      <c r="H43" s="140">
        <v>3853000</v>
      </c>
      <c r="I43" s="241"/>
      <c r="J43" s="208"/>
      <c r="K43" s="209"/>
      <c r="L43" s="168">
        <f t="shared" si="0"/>
        <v>0</v>
      </c>
    </row>
    <row r="44" spans="1:12">
      <c r="A44" s="189"/>
      <c r="B44" s="246"/>
      <c r="C44" s="124" t="s">
        <v>78</v>
      </c>
      <c r="D44" s="131"/>
      <c r="E44" s="145">
        <v>4314</v>
      </c>
      <c r="F44" s="146">
        <v>4322</v>
      </c>
      <c r="G44" s="146">
        <v>2867</v>
      </c>
      <c r="H44" s="140">
        <v>3834333.3333333335</v>
      </c>
      <c r="I44" s="161" t="s">
        <v>9</v>
      </c>
      <c r="J44" s="202"/>
      <c r="K44" s="203"/>
      <c r="L44" s="168">
        <f t="shared" si="0"/>
        <v>0</v>
      </c>
    </row>
    <row r="45" spans="1:12">
      <c r="A45" s="189"/>
      <c r="B45" s="246"/>
      <c r="C45" s="124" t="s">
        <v>79</v>
      </c>
      <c r="D45" s="124"/>
      <c r="E45" s="218">
        <v>450</v>
      </c>
      <c r="F45" s="218">
        <v>1218</v>
      </c>
      <c r="G45" s="218">
        <v>900</v>
      </c>
      <c r="H45" s="227">
        <v>856000</v>
      </c>
      <c r="I45" s="255" t="s">
        <v>10</v>
      </c>
      <c r="J45" s="204"/>
      <c r="K45" s="205"/>
      <c r="L45" s="220">
        <f>SUM(H45*J45)</f>
        <v>0</v>
      </c>
    </row>
    <row r="46" spans="1:12">
      <c r="A46" s="189"/>
      <c r="B46" s="246"/>
      <c r="C46" s="125"/>
      <c r="D46" s="130" t="s">
        <v>80</v>
      </c>
      <c r="E46" s="219"/>
      <c r="F46" s="219"/>
      <c r="G46" s="219"/>
      <c r="H46" s="228"/>
      <c r="I46" s="255"/>
      <c r="J46" s="206"/>
      <c r="K46" s="207"/>
      <c r="L46" s="220"/>
    </row>
    <row r="47" spans="1:12">
      <c r="A47" s="189"/>
      <c r="B47" s="246"/>
      <c r="C47" s="125"/>
      <c r="D47" s="162" t="s">
        <v>81</v>
      </c>
      <c r="E47" s="147"/>
      <c r="F47" s="147"/>
      <c r="G47" s="150">
        <v>1280</v>
      </c>
      <c r="H47" s="139">
        <v>1280000</v>
      </c>
      <c r="I47" s="255"/>
      <c r="J47" s="206"/>
      <c r="K47" s="207"/>
      <c r="L47" s="168">
        <f>SUM(H47*J45)</f>
        <v>0</v>
      </c>
    </row>
    <row r="48" spans="1:12">
      <c r="A48" s="189"/>
      <c r="B48" s="246"/>
      <c r="C48" s="162"/>
      <c r="D48" s="162" t="s">
        <v>82</v>
      </c>
      <c r="E48" s="147"/>
      <c r="F48" s="147"/>
      <c r="G48" s="150">
        <v>230</v>
      </c>
      <c r="H48" s="139">
        <v>230000</v>
      </c>
      <c r="I48" s="255"/>
      <c r="J48" s="208"/>
      <c r="K48" s="209"/>
      <c r="L48" s="171">
        <f>SUM(H48*J45)</f>
        <v>0</v>
      </c>
    </row>
    <row r="49" spans="1:12" ht="18.75" customHeight="1">
      <c r="A49" s="189"/>
      <c r="B49" s="246"/>
      <c r="C49" s="251" t="s">
        <v>83</v>
      </c>
      <c r="D49" s="252"/>
      <c r="E49" s="218">
        <v>2530</v>
      </c>
      <c r="F49" s="218">
        <v>3441</v>
      </c>
      <c r="G49" s="218">
        <v>5819</v>
      </c>
      <c r="H49" s="227">
        <v>3930000</v>
      </c>
      <c r="I49" s="239" t="s">
        <v>10</v>
      </c>
      <c r="J49" s="204"/>
      <c r="K49" s="205"/>
      <c r="L49" s="259">
        <f>SUM(H49*J49)</f>
        <v>0</v>
      </c>
    </row>
    <row r="50" spans="1:12">
      <c r="A50" s="189"/>
      <c r="B50" s="246"/>
      <c r="C50" s="248"/>
      <c r="D50" s="253"/>
      <c r="E50" s="226"/>
      <c r="F50" s="226"/>
      <c r="G50" s="226"/>
      <c r="H50" s="242"/>
      <c r="I50" s="240"/>
      <c r="J50" s="206"/>
      <c r="K50" s="207"/>
      <c r="L50" s="260"/>
    </row>
    <row r="51" spans="1:12">
      <c r="A51" s="189"/>
      <c r="B51" s="246"/>
      <c r="C51" s="250"/>
      <c r="D51" s="254"/>
      <c r="E51" s="219"/>
      <c r="F51" s="219"/>
      <c r="G51" s="219"/>
      <c r="H51" s="228"/>
      <c r="I51" s="241"/>
      <c r="J51" s="208"/>
      <c r="K51" s="209"/>
      <c r="L51" s="261"/>
    </row>
    <row r="52" spans="1:12">
      <c r="A52" s="189"/>
      <c r="B52" s="246"/>
      <c r="C52" s="131" t="s">
        <v>108</v>
      </c>
      <c r="D52" s="133"/>
      <c r="E52" s="148">
        <v>5790</v>
      </c>
      <c r="F52" s="148">
        <v>6230</v>
      </c>
      <c r="G52" s="148">
        <v>1992</v>
      </c>
      <c r="H52" s="142">
        <v>4670666.666666667</v>
      </c>
      <c r="I52" s="239" t="s">
        <v>9</v>
      </c>
      <c r="J52" s="154">
        <v>0.25</v>
      </c>
      <c r="K52" s="185"/>
      <c r="L52" s="168">
        <f>SUM(H52*(J52+K52))</f>
        <v>1167666.6666666667</v>
      </c>
    </row>
    <row r="53" spans="1:12">
      <c r="A53" s="189"/>
      <c r="B53" s="246"/>
      <c r="C53" s="131" t="s">
        <v>109</v>
      </c>
      <c r="D53" s="133"/>
      <c r="E53" s="148">
        <v>17190</v>
      </c>
      <c r="F53" s="148">
        <v>11365</v>
      </c>
      <c r="G53" s="148">
        <v>47779</v>
      </c>
      <c r="H53" s="142">
        <v>47779000</v>
      </c>
      <c r="I53" s="240"/>
      <c r="J53" s="204"/>
      <c r="K53" s="205"/>
      <c r="L53" s="168">
        <f>SUM(H53*J53)</f>
        <v>0</v>
      </c>
    </row>
    <row r="54" spans="1:12">
      <c r="A54" s="189"/>
      <c r="B54" s="246"/>
      <c r="C54" s="131" t="s">
        <v>84</v>
      </c>
      <c r="D54" s="134"/>
      <c r="E54" s="152"/>
      <c r="F54" s="153">
        <v>2270</v>
      </c>
      <c r="G54" s="153">
        <v>16068</v>
      </c>
      <c r="H54" s="142">
        <v>16068000</v>
      </c>
      <c r="I54" s="240"/>
      <c r="J54" s="206"/>
      <c r="K54" s="207"/>
      <c r="L54" s="168">
        <f>SUM(H54*J53)</f>
        <v>0</v>
      </c>
    </row>
    <row r="55" spans="1:12">
      <c r="A55" s="189"/>
      <c r="B55" s="246"/>
      <c r="C55" s="131" t="s">
        <v>110</v>
      </c>
      <c r="D55" s="133"/>
      <c r="E55" s="148">
        <v>15937</v>
      </c>
      <c r="F55" s="148">
        <v>42474</v>
      </c>
      <c r="G55" s="148">
        <v>51235</v>
      </c>
      <c r="H55" s="142">
        <v>46854500</v>
      </c>
      <c r="I55" s="240"/>
      <c r="J55" s="208"/>
      <c r="K55" s="209"/>
      <c r="L55" s="168">
        <f>SUM(H55*J53)</f>
        <v>0</v>
      </c>
    </row>
    <row r="56" spans="1:12">
      <c r="A56" s="189"/>
      <c r="B56" s="246"/>
      <c r="C56" s="131" t="s">
        <v>85</v>
      </c>
      <c r="D56" s="133"/>
      <c r="E56" s="152"/>
      <c r="F56" s="152"/>
      <c r="G56" s="148">
        <v>4634</v>
      </c>
      <c r="H56" s="142">
        <v>4634000</v>
      </c>
      <c r="I56" s="241"/>
      <c r="J56" s="208"/>
      <c r="K56" s="209"/>
      <c r="L56" s="172">
        <f>SUM(H56*J56)</f>
        <v>0</v>
      </c>
    </row>
    <row r="57" spans="1:12" ht="18.75" customHeight="1">
      <c r="A57" s="189"/>
      <c r="B57" s="246"/>
      <c r="C57" s="131" t="s">
        <v>86</v>
      </c>
      <c r="D57" s="119"/>
      <c r="E57" s="151">
        <v>7636</v>
      </c>
      <c r="F57" s="151">
        <v>7636</v>
      </c>
      <c r="G57" s="151">
        <v>7636</v>
      </c>
      <c r="H57" s="140">
        <v>7636000</v>
      </c>
      <c r="I57" s="158" t="s">
        <v>10</v>
      </c>
      <c r="J57" s="194"/>
      <c r="K57" s="195"/>
      <c r="L57" s="173"/>
    </row>
    <row r="58" spans="1:12" ht="16.5" thickBot="1">
      <c r="A58" s="189"/>
      <c r="B58" s="135" t="s">
        <v>87</v>
      </c>
      <c r="C58" s="136" t="s">
        <v>94</v>
      </c>
      <c r="D58" s="137"/>
      <c r="E58" s="144">
        <v>16589</v>
      </c>
      <c r="F58" s="144">
        <v>16768</v>
      </c>
      <c r="G58" s="144">
        <v>21452</v>
      </c>
      <c r="H58" s="143">
        <v>18269666.666666668</v>
      </c>
      <c r="I58" s="138" t="s">
        <v>10</v>
      </c>
      <c r="J58" s="196"/>
      <c r="K58" s="197"/>
      <c r="L58" s="174">
        <f>SUM(H58*J58)</f>
        <v>0</v>
      </c>
    </row>
    <row r="59" spans="1:12">
      <c r="A59" s="189"/>
      <c r="B59" s="212" t="s">
        <v>107</v>
      </c>
      <c r="C59" s="212"/>
      <c r="D59" s="212"/>
      <c r="E59" s="214">
        <f>SUM(E17:E58)</f>
        <v>221026</v>
      </c>
      <c r="F59" s="214">
        <f t="shared" ref="F59:H59" si="1">SUM(F17:F58)</f>
        <v>258020</v>
      </c>
      <c r="G59" s="214">
        <f t="shared" si="1"/>
        <v>312235</v>
      </c>
      <c r="H59" s="214">
        <f t="shared" si="1"/>
        <v>310451833.33333337</v>
      </c>
      <c r="I59" s="229"/>
      <c r="J59" s="198"/>
      <c r="K59" s="199"/>
      <c r="L59" s="210">
        <f>SUM(L17:L58)</f>
        <v>1167666.6666666667</v>
      </c>
    </row>
    <row r="60" spans="1:12" ht="16.5" thickBot="1">
      <c r="A60" s="189"/>
      <c r="B60" s="212"/>
      <c r="C60" s="212"/>
      <c r="D60" s="212"/>
      <c r="E60" s="214"/>
      <c r="F60" s="214"/>
      <c r="G60" s="214"/>
      <c r="H60" s="214"/>
      <c r="I60" s="229"/>
      <c r="J60" s="200"/>
      <c r="K60" s="201"/>
      <c r="L60" s="211"/>
    </row>
  </sheetData>
  <mergeCells count="88">
    <mergeCell ref="C25:D25"/>
    <mergeCell ref="B26:B32"/>
    <mergeCell ref="I26:I32"/>
    <mergeCell ref="B17:B25"/>
    <mergeCell ref="C21:D21"/>
    <mergeCell ref="B33:B57"/>
    <mergeCell ref="C27:D27"/>
    <mergeCell ref="C28:D28"/>
    <mergeCell ref="C49:D51"/>
    <mergeCell ref="H49:H51"/>
    <mergeCell ref="G45:G46"/>
    <mergeCell ref="E49:E51"/>
    <mergeCell ref="F49:F51"/>
    <mergeCell ref="G49:G51"/>
    <mergeCell ref="H37:H40"/>
    <mergeCell ref="C38:D38"/>
    <mergeCell ref="C39:D39"/>
    <mergeCell ref="E15:G15"/>
    <mergeCell ref="I17:I22"/>
    <mergeCell ref="I33:I36"/>
    <mergeCell ref="E20:E21"/>
    <mergeCell ref="F20:F21"/>
    <mergeCell ref="G20:G21"/>
    <mergeCell ref="H20:H21"/>
    <mergeCell ref="H33:H36"/>
    <mergeCell ref="E29:E32"/>
    <mergeCell ref="F29:F32"/>
    <mergeCell ref="G29:G32"/>
    <mergeCell ref="H29:H32"/>
    <mergeCell ref="E33:E36"/>
    <mergeCell ref="F33:F36"/>
    <mergeCell ref="G33:G36"/>
    <mergeCell ref="E26:E28"/>
    <mergeCell ref="F26:F28"/>
    <mergeCell ref="G26:G28"/>
    <mergeCell ref="H26:H28"/>
    <mergeCell ref="J17:K22"/>
    <mergeCell ref="J23:K23"/>
    <mergeCell ref="J24:K24"/>
    <mergeCell ref="J25:K25"/>
    <mergeCell ref="J26:K28"/>
    <mergeCell ref="F37:F40"/>
    <mergeCell ref="G37:G40"/>
    <mergeCell ref="H45:H46"/>
    <mergeCell ref="I59:I60"/>
    <mergeCell ref="L20:L21"/>
    <mergeCell ref="L26:L28"/>
    <mergeCell ref="I52:I56"/>
    <mergeCell ref="I49:I51"/>
    <mergeCell ref="I37:I43"/>
    <mergeCell ref="I45:I48"/>
    <mergeCell ref="J30:K31"/>
    <mergeCell ref="J29:K29"/>
    <mergeCell ref="J32:K32"/>
    <mergeCell ref="L49:L51"/>
    <mergeCell ref="L37:L40"/>
    <mergeCell ref="L59:L60"/>
    <mergeCell ref="B59:D60"/>
    <mergeCell ref="A1:E1"/>
    <mergeCell ref="E59:E60"/>
    <mergeCell ref="F59:F60"/>
    <mergeCell ref="G59:G60"/>
    <mergeCell ref="H59:H60"/>
    <mergeCell ref="H15:H16"/>
    <mergeCell ref="I15:I16"/>
    <mergeCell ref="L15:L16"/>
    <mergeCell ref="E45:E46"/>
    <mergeCell ref="F45:F46"/>
    <mergeCell ref="L45:L46"/>
    <mergeCell ref="L33:L36"/>
    <mergeCell ref="B15:D16"/>
    <mergeCell ref="L30:L31"/>
    <mergeCell ref="A15:A60"/>
    <mergeCell ref="J15:K16"/>
    <mergeCell ref="J57:K57"/>
    <mergeCell ref="J58:K58"/>
    <mergeCell ref="J59:K60"/>
    <mergeCell ref="J44:K44"/>
    <mergeCell ref="J45:K48"/>
    <mergeCell ref="J49:K51"/>
    <mergeCell ref="J53:K55"/>
    <mergeCell ref="J56:K56"/>
    <mergeCell ref="J33:K36"/>
    <mergeCell ref="J37:K40"/>
    <mergeCell ref="J41:K41"/>
    <mergeCell ref="J42:K42"/>
    <mergeCell ref="J43:K43"/>
    <mergeCell ref="E37:E40"/>
  </mergeCells>
  <phoneticPr fontId="2"/>
  <conditionalFormatting sqref="J23:K23">
    <cfRule type="cellIs" dxfId="12" priority="2" operator="greaterThan">
      <formula>0.05</formula>
    </cfRule>
    <cfRule type="cellIs" dxfId="11" priority="4" operator="greaterThan">
      <formula>0.051</formula>
    </cfRule>
    <cfRule type="cellIs" dxfId="10" priority="5" operator="greaterThan">
      <formula>5</formula>
    </cfRule>
    <cfRule type="cellIs" dxfId="9" priority="6" operator="greaterThan">
      <formula>5</formula>
    </cfRule>
    <cfRule type="cellIs" dxfId="8" priority="11" operator="greaterThan">
      <formula>0.051</formula>
    </cfRule>
    <cfRule type="cellIs" dxfId="7" priority="12" operator="greaterThan">
      <formula>0.06</formula>
    </cfRule>
    <cfRule type="cellIs" dxfId="6" priority="13" operator="greaterThan">
      <formula>5.1</formula>
    </cfRule>
    <cfRule type="cellIs" dxfId="5" priority="14" operator="greaterThan">
      <formula>5.1</formula>
    </cfRule>
  </conditionalFormatting>
  <conditionalFormatting sqref="J42:K42">
    <cfRule type="cellIs" dxfId="4" priority="1" operator="greaterThan">
      <formula>0.05</formula>
    </cfRule>
    <cfRule type="cellIs" dxfId="3" priority="7" operator="greaterThan">
      <formula>0.051</formula>
    </cfRule>
    <cfRule type="cellIs" dxfId="2" priority="8" operator="greaterThan">
      <formula>0.06</formula>
    </cfRule>
    <cfRule type="cellIs" dxfId="1" priority="9" operator="greaterThan">
      <formula>5.1</formula>
    </cfRule>
    <cfRule type="cellIs" dxfId="0" priority="10" operator="greaterThan">
      <formula>5.1</formula>
    </cfRule>
  </conditionalFormatting>
  <pageMargins left="0.7" right="0.7" top="0.75" bottom="0.75" header="0.3" footer="0.3"/>
  <pageSetup paperSize="9" scale="48"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21"/>
  <sheetViews>
    <sheetView view="pageBreakPreview" zoomScaleNormal="120" zoomScaleSheetLayoutView="100" workbookViewId="0">
      <selection activeCell="J21" sqref="J21"/>
    </sheetView>
  </sheetViews>
  <sheetFormatPr defaultRowHeight="18.75"/>
  <cols>
    <col min="4" max="4" width="24.875" customWidth="1"/>
    <col min="5" max="7" width="11.625" customWidth="1"/>
    <col min="8" max="8" width="12.625" customWidth="1"/>
    <col min="10" max="10" width="16.625" customWidth="1"/>
    <col min="11" max="11" width="19.875" customWidth="1"/>
  </cols>
  <sheetData>
    <row r="1" spans="1:11" ht="21">
      <c r="A1" s="213" t="s">
        <v>116</v>
      </c>
      <c r="B1" s="213"/>
      <c r="C1" s="213"/>
      <c r="D1" s="213"/>
    </row>
    <row r="2" spans="1:11" ht="21">
      <c r="A2" s="13" t="s">
        <v>29</v>
      </c>
      <c r="B2" s="14"/>
      <c r="C2" s="14"/>
      <c r="D2" s="14"/>
      <c r="E2" s="14"/>
      <c r="F2" s="14"/>
      <c r="G2" s="15"/>
      <c r="H2" s="15"/>
      <c r="I2" s="15"/>
      <c r="J2" s="15"/>
      <c r="K2" s="22"/>
    </row>
    <row r="3" spans="1:11" ht="21">
      <c r="A3" s="17" t="s">
        <v>32</v>
      </c>
      <c r="B3" s="14"/>
      <c r="C3" s="14"/>
      <c r="D3" s="14"/>
      <c r="E3" s="14"/>
      <c r="F3" s="14"/>
      <c r="G3" s="15"/>
      <c r="H3" s="15"/>
      <c r="I3" s="15"/>
      <c r="J3" s="15"/>
      <c r="K3" s="22"/>
    </row>
    <row r="4" spans="1:11" ht="21">
      <c r="A4" s="21" t="s">
        <v>31</v>
      </c>
      <c r="B4" s="14"/>
      <c r="C4" s="14"/>
      <c r="D4" s="14"/>
      <c r="E4" s="14"/>
      <c r="F4" s="14"/>
      <c r="G4" s="15"/>
      <c r="H4" s="15"/>
      <c r="I4" s="15"/>
      <c r="J4" s="15"/>
      <c r="K4" s="22"/>
    </row>
    <row r="5" spans="1:11" ht="21">
      <c r="A5" s="21" t="s">
        <v>28</v>
      </c>
      <c r="B5" s="14"/>
      <c r="C5" s="14"/>
      <c r="D5" s="14"/>
      <c r="E5" s="14"/>
      <c r="F5" s="14"/>
      <c r="G5" s="15"/>
      <c r="H5" s="15"/>
      <c r="I5" s="15"/>
      <c r="J5" s="15"/>
      <c r="K5" s="22"/>
    </row>
    <row r="6" spans="1:11" ht="21">
      <c r="A6" s="21"/>
      <c r="B6" s="14"/>
      <c r="C6" s="14"/>
      <c r="D6" s="14"/>
      <c r="E6" s="14"/>
      <c r="F6" s="14"/>
      <c r="G6" s="15"/>
      <c r="H6" s="15"/>
      <c r="I6" s="15"/>
      <c r="J6" s="15"/>
      <c r="K6" s="22"/>
    </row>
    <row r="7" spans="1:11" ht="21">
      <c r="A7" s="21" t="s">
        <v>117</v>
      </c>
      <c r="B7" s="14"/>
      <c r="C7" s="14"/>
      <c r="D7" s="14"/>
      <c r="E7" s="14"/>
      <c r="F7" s="14"/>
      <c r="G7" s="15"/>
      <c r="H7" s="15"/>
      <c r="I7" s="15"/>
      <c r="J7" s="15"/>
      <c r="K7" s="22"/>
    </row>
    <row r="8" spans="1:11">
      <c r="A8" s="22"/>
      <c r="B8" s="22"/>
      <c r="C8" s="22"/>
      <c r="D8" s="22"/>
      <c r="E8" s="22"/>
      <c r="F8" s="22"/>
      <c r="G8" s="22"/>
      <c r="H8" s="22"/>
      <c r="I8" s="22"/>
      <c r="J8" s="22"/>
      <c r="K8" s="22"/>
    </row>
    <row r="9" spans="1:11">
      <c r="A9" s="22"/>
      <c r="B9" s="22"/>
      <c r="C9" s="22"/>
      <c r="D9" s="22"/>
      <c r="E9" s="22"/>
      <c r="F9" s="22"/>
      <c r="G9" s="22"/>
      <c r="H9" s="22"/>
      <c r="I9" s="22"/>
      <c r="J9" s="22"/>
      <c r="K9" s="22"/>
    </row>
    <row r="10" spans="1:11">
      <c r="A10" s="22"/>
      <c r="B10" s="22"/>
      <c r="C10" s="22"/>
      <c r="D10" s="22"/>
      <c r="E10" s="22"/>
      <c r="F10" s="22"/>
      <c r="G10" s="22"/>
      <c r="H10" s="22"/>
      <c r="I10" s="22"/>
      <c r="J10" s="22"/>
      <c r="K10" s="22"/>
    </row>
    <row r="12" spans="1:11" ht="18.75" customHeight="1">
      <c r="A12" s="189" t="s">
        <v>97</v>
      </c>
      <c r="B12" s="270" t="s">
        <v>27</v>
      </c>
      <c r="C12" s="224"/>
      <c r="D12" s="224"/>
      <c r="E12" s="269" t="s">
        <v>96</v>
      </c>
      <c r="F12" s="269"/>
      <c r="G12" s="269"/>
      <c r="H12" s="215" t="s">
        <v>88</v>
      </c>
      <c r="I12" s="216" t="s">
        <v>95</v>
      </c>
      <c r="J12" s="224" t="s">
        <v>104</v>
      </c>
      <c r="K12" s="224" t="s">
        <v>8</v>
      </c>
    </row>
    <row r="13" spans="1:11" ht="24" customHeight="1">
      <c r="A13" s="189"/>
      <c r="B13" s="270"/>
      <c r="C13" s="224"/>
      <c r="D13" s="224"/>
      <c r="E13" s="157" t="s">
        <v>119</v>
      </c>
      <c r="F13" s="157" t="s">
        <v>120</v>
      </c>
      <c r="G13" s="157" t="s">
        <v>121</v>
      </c>
      <c r="H13" s="215"/>
      <c r="I13" s="216"/>
      <c r="J13" s="224"/>
      <c r="K13" s="224"/>
    </row>
    <row r="14" spans="1:11">
      <c r="A14" s="189"/>
      <c r="B14" s="274" t="s">
        <v>6</v>
      </c>
      <c r="C14" s="175" t="s">
        <v>98</v>
      </c>
      <c r="D14" s="176"/>
      <c r="E14" s="279">
        <v>5350</v>
      </c>
      <c r="F14" s="279">
        <v>7512</v>
      </c>
      <c r="G14" s="279">
        <v>8301</v>
      </c>
      <c r="H14" s="279">
        <v>7054333.333333333</v>
      </c>
      <c r="I14" s="271" t="s">
        <v>9</v>
      </c>
      <c r="J14" s="275"/>
      <c r="K14" s="281">
        <f>SUM(H14*J14)</f>
        <v>0</v>
      </c>
    </row>
    <row r="15" spans="1:11">
      <c r="A15" s="189"/>
      <c r="B15" s="274"/>
      <c r="C15" s="177" t="s">
        <v>99</v>
      </c>
      <c r="D15" s="176"/>
      <c r="E15" s="280"/>
      <c r="F15" s="280"/>
      <c r="G15" s="280"/>
      <c r="H15" s="280"/>
      <c r="I15" s="273"/>
      <c r="J15" s="276"/>
      <c r="K15" s="282"/>
    </row>
    <row r="16" spans="1:11">
      <c r="A16" s="189"/>
      <c r="B16" s="277" t="s">
        <v>100</v>
      </c>
      <c r="C16" s="136" t="s">
        <v>101</v>
      </c>
      <c r="D16" s="178"/>
      <c r="E16" s="179">
        <v>19358</v>
      </c>
      <c r="F16" s="179">
        <v>19160</v>
      </c>
      <c r="G16" s="179">
        <v>19874</v>
      </c>
      <c r="H16" s="180">
        <v>19464000</v>
      </c>
      <c r="I16" s="271" t="s">
        <v>10</v>
      </c>
      <c r="J16" s="275"/>
      <c r="K16" s="181">
        <f>SUM(H16*J16)</f>
        <v>0</v>
      </c>
    </row>
    <row r="17" spans="1:11">
      <c r="A17" s="189"/>
      <c r="B17" s="274"/>
      <c r="C17" s="136" t="s">
        <v>102</v>
      </c>
      <c r="D17" s="178"/>
      <c r="E17" s="179">
        <v>10471</v>
      </c>
      <c r="F17" s="179">
        <v>12319</v>
      </c>
      <c r="G17" s="179">
        <v>12534</v>
      </c>
      <c r="H17" s="180">
        <v>11774666.666666666</v>
      </c>
      <c r="I17" s="272"/>
      <c r="J17" s="276"/>
      <c r="K17" s="181">
        <f>SUM(H17*J16)</f>
        <v>0</v>
      </c>
    </row>
    <row r="18" spans="1:11">
      <c r="A18" s="189"/>
      <c r="B18" s="274"/>
      <c r="C18" s="136" t="s">
        <v>105</v>
      </c>
      <c r="D18" s="178"/>
      <c r="E18" s="179">
        <v>4649</v>
      </c>
      <c r="F18" s="179">
        <v>6355</v>
      </c>
      <c r="G18" s="179">
        <v>13720</v>
      </c>
      <c r="H18" s="180">
        <v>33000000</v>
      </c>
      <c r="I18" s="272"/>
      <c r="J18" s="276"/>
      <c r="K18" s="182">
        <f>SUM(H18*J16)</f>
        <v>0</v>
      </c>
    </row>
    <row r="19" spans="1:11">
      <c r="A19" s="189"/>
      <c r="B19" s="274"/>
      <c r="C19" s="136" t="s">
        <v>103</v>
      </c>
      <c r="D19" s="178"/>
      <c r="E19" s="179">
        <v>5786</v>
      </c>
      <c r="F19" s="179">
        <v>6296</v>
      </c>
      <c r="G19" s="179">
        <v>4963</v>
      </c>
      <c r="H19" s="180">
        <v>5681666.666666667</v>
      </c>
      <c r="I19" s="272"/>
      <c r="J19" s="276"/>
      <c r="K19" s="181">
        <f>SUM(H19*J16)</f>
        <v>0</v>
      </c>
    </row>
    <row r="20" spans="1:11" ht="19.5" thickBot="1">
      <c r="A20" s="189"/>
      <c r="B20" s="274"/>
      <c r="C20" s="136" t="s">
        <v>106</v>
      </c>
      <c r="D20" s="178"/>
      <c r="E20" s="179">
        <v>1164</v>
      </c>
      <c r="F20" s="179">
        <v>1164</v>
      </c>
      <c r="G20" s="179">
        <v>1164</v>
      </c>
      <c r="H20" s="180">
        <v>1164000</v>
      </c>
      <c r="I20" s="273"/>
      <c r="J20" s="278"/>
      <c r="K20" s="174">
        <f>SUM(H20*J16)</f>
        <v>0</v>
      </c>
    </row>
    <row r="21" spans="1:11" ht="37.5" customHeight="1" thickBot="1">
      <c r="A21" s="189"/>
      <c r="B21" s="212" t="s">
        <v>107</v>
      </c>
      <c r="C21" s="212"/>
      <c r="D21" s="212"/>
      <c r="E21" s="156">
        <f>SUM(E14:E20)</f>
        <v>46778</v>
      </c>
      <c r="F21" s="156">
        <f t="shared" ref="F21:G21" si="0">SUM(F14:F20)</f>
        <v>52806</v>
      </c>
      <c r="G21" s="156">
        <f t="shared" si="0"/>
        <v>60556</v>
      </c>
      <c r="H21" s="188">
        <f>SUM(H14:H20)</f>
        <v>78138666.666666672</v>
      </c>
      <c r="I21" s="183"/>
      <c r="J21" s="184"/>
      <c r="K21" s="186">
        <f>SUM(K14:K20)</f>
        <v>0</v>
      </c>
    </row>
  </sheetData>
  <mergeCells count="20">
    <mergeCell ref="J12:J13"/>
    <mergeCell ref="K12:K13"/>
    <mergeCell ref="I16:I20"/>
    <mergeCell ref="I12:I13"/>
    <mergeCell ref="B14:B15"/>
    <mergeCell ref="J14:J15"/>
    <mergeCell ref="B16:B20"/>
    <mergeCell ref="J16:J20"/>
    <mergeCell ref="E14:E15"/>
    <mergeCell ref="F14:F15"/>
    <mergeCell ref="G14:G15"/>
    <mergeCell ref="H14:H15"/>
    <mergeCell ref="I14:I15"/>
    <mergeCell ref="K14:K15"/>
    <mergeCell ref="A12:A21"/>
    <mergeCell ref="B21:D21"/>
    <mergeCell ref="A1:D1"/>
    <mergeCell ref="E12:G12"/>
    <mergeCell ref="H12:H13"/>
    <mergeCell ref="B12:D13"/>
  </mergeCells>
  <phoneticPr fontId="2"/>
  <pageMargins left="0.7" right="0.7" top="0.75" bottom="0.75" header="0.3" footer="0.3"/>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R69"/>
  <sheetViews>
    <sheetView tabSelected="1" view="pageBreakPreview" zoomScale="70" zoomScaleNormal="85" zoomScaleSheetLayoutView="70" workbookViewId="0">
      <selection activeCell="J25" sqref="J25"/>
    </sheetView>
  </sheetViews>
  <sheetFormatPr defaultColWidth="9" defaultRowHeight="18.75"/>
  <cols>
    <col min="1" max="1" width="9" style="4"/>
    <col min="2" max="2" width="9.5" style="5" customWidth="1"/>
    <col min="3" max="3" width="3.875" style="5" customWidth="1"/>
    <col min="4" max="4" width="21.75" style="4" customWidth="1"/>
    <col min="5" max="5" width="6" style="4" customWidth="1"/>
    <col min="6" max="6" width="4.625" style="5" customWidth="1"/>
    <col min="7" max="7" width="17.625" style="5" customWidth="1"/>
    <col min="8" max="8" width="4.125" style="5" customWidth="1"/>
    <col min="9" max="9" width="3.875" style="5" customWidth="1"/>
    <col min="10" max="10" width="21.75" style="4" customWidth="1"/>
    <col min="11" max="12" width="9" style="4"/>
    <col min="13" max="13" width="13.75" style="4" customWidth="1"/>
    <col min="14" max="14" width="15.625" style="1" customWidth="1"/>
    <col min="15" max="15" width="15.625" style="85" customWidth="1"/>
    <col min="16" max="16" width="18.125" style="85" customWidth="1"/>
    <col min="17" max="18" width="15.625" style="85" customWidth="1"/>
    <col min="19" max="16384" width="9" style="4"/>
  </cols>
  <sheetData>
    <row r="1" spans="1:18" ht="38.25" customHeight="1">
      <c r="A1" s="283" t="s">
        <v>39</v>
      </c>
      <c r="B1" s="283"/>
      <c r="C1" s="283"/>
      <c r="D1" s="283"/>
      <c r="E1" s="283"/>
      <c r="F1" s="283"/>
      <c r="G1" s="283"/>
      <c r="H1" s="283"/>
      <c r="I1" s="283"/>
      <c r="J1" s="283"/>
    </row>
    <row r="2" spans="1:18" ht="38.25" customHeight="1">
      <c r="A2" s="23"/>
      <c r="B2" s="23"/>
      <c r="C2" s="23"/>
      <c r="M2" s="44"/>
      <c r="N2" s="3"/>
      <c r="O2" s="86"/>
    </row>
    <row r="3" spans="1:18" ht="38.25" customHeight="1">
      <c r="B3" s="286" t="s">
        <v>29</v>
      </c>
      <c r="C3" s="286"/>
      <c r="D3" s="286"/>
      <c r="E3" s="14"/>
      <c r="F3" s="14"/>
      <c r="G3" s="14"/>
      <c r="H3" s="15"/>
      <c r="I3" s="15"/>
      <c r="J3" s="15"/>
      <c r="K3" s="15"/>
      <c r="L3" s="15"/>
      <c r="M3" s="46"/>
      <c r="N3" s="14"/>
      <c r="O3" s="86"/>
    </row>
    <row r="4" spans="1:18" ht="38.25" customHeight="1">
      <c r="B4" s="17" t="s">
        <v>125</v>
      </c>
      <c r="C4" s="17"/>
      <c r="D4" s="18"/>
      <c r="E4" s="18"/>
      <c r="F4" s="18"/>
      <c r="G4" s="18"/>
      <c r="H4" s="19"/>
      <c r="I4" s="19"/>
      <c r="J4" s="19"/>
      <c r="K4" s="19"/>
      <c r="L4" s="19"/>
      <c r="M4" s="46"/>
      <c r="N4" s="14"/>
      <c r="O4" s="86"/>
    </row>
    <row r="5" spans="1:18" ht="38.25" customHeight="1">
      <c r="B5" s="164" t="s">
        <v>126</v>
      </c>
      <c r="C5" s="17"/>
      <c r="D5" s="18"/>
      <c r="E5" s="18"/>
      <c r="F5" s="18"/>
      <c r="G5" s="18"/>
      <c r="H5" s="19"/>
      <c r="I5" s="19"/>
      <c r="J5" s="19"/>
      <c r="K5" s="19"/>
      <c r="L5" s="19"/>
      <c r="M5" s="46"/>
      <c r="N5" s="14"/>
      <c r="O5" s="86"/>
    </row>
    <row r="6" spans="1:18" ht="38.25" customHeight="1">
      <c r="B6" s="21" t="s">
        <v>38</v>
      </c>
      <c r="C6" s="21"/>
      <c r="D6" s="18"/>
      <c r="E6" s="18"/>
      <c r="F6" s="18"/>
      <c r="G6" s="18"/>
      <c r="H6" s="19"/>
      <c r="I6" s="19"/>
      <c r="J6" s="19"/>
      <c r="K6" s="19"/>
      <c r="L6" s="19"/>
      <c r="M6" s="46"/>
      <c r="N6" s="14"/>
      <c r="O6" s="86"/>
    </row>
    <row r="7" spans="1:18" ht="38.25" customHeight="1" thickBot="1">
      <c r="A7" s="9"/>
      <c r="B7" s="28"/>
      <c r="C7" s="28"/>
      <c r="D7" s="9"/>
      <c r="E7" s="9"/>
      <c r="F7" s="28"/>
      <c r="G7" s="28"/>
      <c r="H7" s="28"/>
      <c r="I7" s="28"/>
      <c r="J7" s="9"/>
      <c r="K7" s="9"/>
      <c r="L7" s="9"/>
      <c r="M7" s="9"/>
      <c r="N7" s="10"/>
      <c r="O7" s="87"/>
      <c r="P7" s="87"/>
      <c r="Q7" s="87"/>
    </row>
    <row r="8" spans="1:18" ht="27.95" customHeight="1">
      <c r="A8" s="9"/>
      <c r="B8" s="57" t="s">
        <v>113</v>
      </c>
      <c r="C8" s="58"/>
      <c r="D8" s="59"/>
      <c r="E8" s="59"/>
      <c r="F8" s="60"/>
      <c r="G8" s="60"/>
      <c r="H8" s="60"/>
      <c r="I8" s="60"/>
      <c r="J8" s="59"/>
      <c r="K8" s="59"/>
      <c r="L8" s="59"/>
      <c r="M8" s="59"/>
      <c r="N8" s="61"/>
      <c r="O8" s="88"/>
      <c r="P8" s="89"/>
      <c r="Q8" s="87"/>
    </row>
    <row r="9" spans="1:18" ht="20.100000000000001" customHeight="1">
      <c r="A9" s="9"/>
      <c r="B9" s="62"/>
      <c r="C9" s="33"/>
      <c r="D9" s="32"/>
      <c r="E9" s="32"/>
      <c r="F9" s="33"/>
      <c r="G9" s="33"/>
      <c r="H9" s="33"/>
      <c r="I9" s="33"/>
      <c r="J9" s="32"/>
      <c r="K9" s="32"/>
      <c r="L9" s="32"/>
      <c r="M9" s="32"/>
      <c r="N9" s="8"/>
      <c r="O9" s="90"/>
      <c r="P9" s="91"/>
      <c r="Q9" s="87"/>
    </row>
    <row r="10" spans="1:18" ht="27.95" customHeight="1">
      <c r="A10" s="9"/>
      <c r="B10" s="63" t="s">
        <v>53</v>
      </c>
      <c r="C10" s="52"/>
      <c r="D10" s="32"/>
      <c r="E10" s="32"/>
      <c r="F10" s="33"/>
      <c r="G10" s="33"/>
      <c r="H10" s="33"/>
      <c r="I10" s="33"/>
      <c r="J10" s="34"/>
      <c r="K10" s="32"/>
      <c r="L10" s="32"/>
      <c r="M10" s="32"/>
      <c r="N10" s="8"/>
      <c r="O10" s="90"/>
      <c r="P10" s="91"/>
      <c r="Q10" s="87"/>
    </row>
    <row r="11" spans="1:18" s="49" customFormat="1" ht="20.100000000000001" customHeight="1">
      <c r="B11" s="64"/>
      <c r="C11" s="53"/>
      <c r="D11" s="73" t="s">
        <v>43</v>
      </c>
      <c r="E11" s="47"/>
      <c r="F11" s="50"/>
      <c r="G11" s="50"/>
      <c r="H11" s="50"/>
      <c r="I11" s="50"/>
      <c r="J11" s="73" t="s">
        <v>43</v>
      </c>
      <c r="K11" s="47"/>
      <c r="L11" s="47"/>
      <c r="M11" s="47"/>
      <c r="N11" s="51"/>
      <c r="O11" s="92"/>
      <c r="P11" s="93"/>
      <c r="Q11" s="94"/>
      <c r="R11" s="94"/>
    </row>
    <row r="12" spans="1:18" ht="33" customHeight="1">
      <c r="A12" s="9"/>
      <c r="B12" s="62"/>
      <c r="C12" s="56" t="s">
        <v>44</v>
      </c>
      <c r="D12" s="95">
        <f>SUM('【様式Ⅰ】地下鉄（実績分）'!L59:L60)</f>
        <v>1167666.6666666667</v>
      </c>
      <c r="E12" s="8" t="s">
        <v>19</v>
      </c>
      <c r="F12" s="33" t="s">
        <v>12</v>
      </c>
      <c r="G12" s="33">
        <v>5</v>
      </c>
      <c r="H12" s="33" t="s">
        <v>11</v>
      </c>
      <c r="I12" s="56" t="s">
        <v>47</v>
      </c>
      <c r="J12" s="96">
        <f>D12*G12</f>
        <v>5838333.333333334</v>
      </c>
      <c r="K12" s="8" t="s">
        <v>13</v>
      </c>
      <c r="L12" s="32"/>
      <c r="M12" s="32"/>
      <c r="N12" s="32"/>
      <c r="O12" s="32"/>
      <c r="P12" s="65"/>
      <c r="Q12" s="87"/>
    </row>
    <row r="13" spans="1:18" s="85" customFormat="1" ht="15" customHeight="1">
      <c r="B13" s="97"/>
      <c r="C13" s="98"/>
      <c r="D13" s="98"/>
      <c r="E13" s="98"/>
      <c r="F13" s="98"/>
      <c r="G13" s="98"/>
      <c r="H13" s="98"/>
      <c r="I13" s="98"/>
      <c r="J13" s="98"/>
      <c r="K13" s="98"/>
      <c r="L13" s="98"/>
      <c r="M13" s="98"/>
      <c r="N13" s="98"/>
      <c r="O13" s="98"/>
      <c r="P13" s="99"/>
    </row>
    <row r="14" spans="1:18" ht="20.100000000000001" customHeight="1">
      <c r="A14" s="9"/>
      <c r="B14" s="62"/>
      <c r="C14" s="33"/>
      <c r="D14" s="100" t="s">
        <v>45</v>
      </c>
      <c r="E14" s="32"/>
      <c r="F14" s="33"/>
      <c r="G14" s="33"/>
      <c r="H14" s="33"/>
      <c r="I14" s="33"/>
      <c r="J14" s="100" t="s">
        <v>45</v>
      </c>
      <c r="K14" s="32"/>
      <c r="L14" s="32"/>
      <c r="M14" s="32"/>
      <c r="N14" s="32"/>
      <c r="O14" s="32"/>
      <c r="P14" s="65"/>
      <c r="Q14" s="87"/>
    </row>
    <row r="15" spans="1:18" s="85" customFormat="1" ht="30" customHeight="1">
      <c r="B15" s="97"/>
      <c r="C15" s="98"/>
      <c r="D15" s="101">
        <f>D12*1.1</f>
        <v>1284433.3333333335</v>
      </c>
      <c r="E15" s="98"/>
      <c r="F15" s="98"/>
      <c r="G15" s="98"/>
      <c r="H15" s="98"/>
      <c r="I15" s="98"/>
      <c r="J15" s="101">
        <f>J12*1.1</f>
        <v>6422166.6666666679</v>
      </c>
      <c r="K15" s="98"/>
      <c r="L15" s="98"/>
      <c r="M15" s="98"/>
      <c r="N15" s="98"/>
      <c r="O15" s="98"/>
      <c r="P15" s="99"/>
    </row>
    <row r="16" spans="1:18" s="85" customFormat="1" ht="47.25" customHeight="1">
      <c r="B16" s="97"/>
      <c r="C16" s="98"/>
      <c r="D16" s="98"/>
      <c r="E16" s="98"/>
      <c r="F16" s="98"/>
      <c r="G16" s="98"/>
      <c r="H16" s="98"/>
      <c r="I16" s="98"/>
      <c r="J16" s="98"/>
      <c r="K16" s="98"/>
      <c r="L16" s="98"/>
      <c r="M16" s="98"/>
      <c r="N16" s="98"/>
      <c r="O16" s="98"/>
      <c r="P16" s="99"/>
    </row>
    <row r="17" spans="1:18" ht="27.95" customHeight="1">
      <c r="A17" s="9"/>
      <c r="B17" s="63" t="s">
        <v>54</v>
      </c>
      <c r="C17" s="52"/>
      <c r="D17" s="32"/>
      <c r="E17" s="32"/>
      <c r="F17" s="33"/>
      <c r="G17" s="33"/>
      <c r="H17" s="33"/>
      <c r="I17" s="33"/>
      <c r="J17" s="34"/>
      <c r="K17" s="32"/>
      <c r="L17" s="32"/>
      <c r="M17" s="32"/>
      <c r="N17" s="32"/>
      <c r="O17" s="32"/>
      <c r="P17" s="65"/>
      <c r="Q17" s="87"/>
    </row>
    <row r="18" spans="1:18" s="49" customFormat="1" ht="20.100000000000001" customHeight="1">
      <c r="B18" s="64"/>
      <c r="C18" s="53"/>
      <c r="D18" s="73" t="s">
        <v>43</v>
      </c>
      <c r="E18" s="47"/>
      <c r="F18" s="50"/>
      <c r="G18" s="50"/>
      <c r="H18" s="50"/>
      <c r="I18" s="50"/>
      <c r="J18" s="73" t="s">
        <v>43</v>
      </c>
      <c r="K18" s="47"/>
      <c r="L18" s="47"/>
      <c r="M18" s="47"/>
      <c r="N18" s="47"/>
      <c r="O18" s="47"/>
      <c r="P18" s="66"/>
      <c r="Q18" s="94"/>
      <c r="R18" s="94"/>
    </row>
    <row r="19" spans="1:18" ht="33" customHeight="1">
      <c r="A19" s="9"/>
      <c r="B19" s="62"/>
      <c r="C19" s="56" t="s">
        <v>46</v>
      </c>
      <c r="D19" s="96">
        <f>SUM('【様式Ⅱ】市バス（実績分）'!K21)</f>
        <v>0</v>
      </c>
      <c r="E19" s="8" t="s">
        <v>20</v>
      </c>
      <c r="F19" s="33" t="s">
        <v>14</v>
      </c>
      <c r="G19" s="33">
        <v>5</v>
      </c>
      <c r="H19" s="33" t="s">
        <v>15</v>
      </c>
      <c r="I19" s="56" t="s">
        <v>48</v>
      </c>
      <c r="J19" s="96">
        <f>D19*G19</f>
        <v>0</v>
      </c>
      <c r="K19" s="8" t="s">
        <v>16</v>
      </c>
      <c r="L19" s="32"/>
      <c r="M19" s="6"/>
      <c r="N19" s="8"/>
      <c r="O19" s="90"/>
      <c r="P19" s="67"/>
      <c r="Q19" s="87"/>
    </row>
    <row r="20" spans="1:18" s="85" customFormat="1" ht="15" customHeight="1">
      <c r="B20" s="97"/>
      <c r="C20" s="98"/>
      <c r="D20" s="98"/>
      <c r="E20" s="98"/>
      <c r="F20" s="98"/>
      <c r="G20" s="98"/>
      <c r="H20" s="98"/>
      <c r="I20" s="98"/>
      <c r="J20" s="98"/>
      <c r="K20" s="98"/>
      <c r="L20" s="98"/>
      <c r="M20" s="98"/>
      <c r="N20" s="98"/>
      <c r="O20" s="98"/>
      <c r="P20" s="99"/>
    </row>
    <row r="21" spans="1:18" s="85" customFormat="1" ht="20.100000000000001" customHeight="1">
      <c r="B21" s="97"/>
      <c r="C21" s="98"/>
      <c r="D21" s="100" t="s">
        <v>45</v>
      </c>
      <c r="E21" s="98"/>
      <c r="F21" s="98"/>
      <c r="G21" s="98"/>
      <c r="H21" s="98"/>
      <c r="I21" s="98"/>
      <c r="J21" s="100" t="s">
        <v>45</v>
      </c>
      <c r="K21" s="98"/>
      <c r="L21" s="98"/>
      <c r="M21" s="98"/>
      <c r="N21" s="6"/>
      <c r="O21" s="6"/>
      <c r="P21" s="67"/>
    </row>
    <row r="22" spans="1:18" s="85" customFormat="1" ht="33" customHeight="1">
      <c r="B22" s="97"/>
      <c r="C22" s="98"/>
      <c r="D22" s="102">
        <f>D19*1.1</f>
        <v>0</v>
      </c>
      <c r="E22" s="98"/>
      <c r="F22" s="98"/>
      <c r="G22" s="98"/>
      <c r="H22" s="98"/>
      <c r="I22" s="98"/>
      <c r="J22" s="101">
        <f>J19*1.1</f>
        <v>0</v>
      </c>
      <c r="K22" s="98"/>
      <c r="L22" s="98"/>
      <c r="M22" s="8" t="s">
        <v>17</v>
      </c>
      <c r="N22" s="6"/>
      <c r="O22" s="6"/>
      <c r="P22" s="103" t="s">
        <v>26</v>
      </c>
    </row>
    <row r="23" spans="1:18" ht="32.25" customHeight="1">
      <c r="A23" s="9"/>
      <c r="B23" s="62"/>
      <c r="C23" s="33"/>
      <c r="D23" s="6"/>
      <c r="E23" s="32"/>
      <c r="F23" s="33"/>
      <c r="G23" s="33"/>
      <c r="H23" s="33"/>
      <c r="I23" s="33"/>
      <c r="J23" s="6"/>
      <c r="K23" s="32"/>
      <c r="L23" s="32"/>
      <c r="M23" s="287" t="s">
        <v>25</v>
      </c>
      <c r="N23" s="12" t="s">
        <v>22</v>
      </c>
      <c r="O23" s="79" t="s">
        <v>23</v>
      </c>
      <c r="P23" s="104" t="s">
        <v>24</v>
      </c>
      <c r="Q23" s="87"/>
    </row>
    <row r="24" spans="1:18" ht="32.25" customHeight="1" thickBot="1">
      <c r="A24" s="9"/>
      <c r="B24" s="68"/>
      <c r="C24" s="69"/>
      <c r="D24" s="70"/>
      <c r="E24" s="70"/>
      <c r="F24" s="69"/>
      <c r="G24" s="69"/>
      <c r="H24" s="69"/>
      <c r="I24" s="69"/>
      <c r="J24" s="70"/>
      <c r="K24" s="70"/>
      <c r="L24" s="70"/>
      <c r="M24" s="288"/>
      <c r="N24" s="71">
        <f>J12+J19</f>
        <v>5838333.333333334</v>
      </c>
      <c r="O24" s="71">
        <f>P24-N24</f>
        <v>583833.33333333395</v>
      </c>
      <c r="P24" s="72">
        <f>J15+J22</f>
        <v>6422166.6666666679</v>
      </c>
      <c r="Q24" s="87"/>
    </row>
    <row r="25" spans="1:18" ht="20.100000000000001" customHeight="1" thickBot="1">
      <c r="A25" s="9"/>
      <c r="B25" s="28"/>
      <c r="C25" s="28"/>
      <c r="D25" s="9"/>
      <c r="E25" s="9"/>
      <c r="F25" s="28"/>
      <c r="G25" s="28"/>
      <c r="H25" s="28"/>
      <c r="I25" s="28"/>
      <c r="J25" s="9"/>
      <c r="K25" s="9"/>
      <c r="L25" s="9"/>
      <c r="M25" s="9"/>
      <c r="N25" s="10"/>
      <c r="O25" s="87"/>
      <c r="P25" s="87"/>
      <c r="Q25" s="87"/>
    </row>
    <row r="26" spans="1:18" ht="27.95" customHeight="1">
      <c r="A26" s="9"/>
      <c r="B26" s="57" t="s">
        <v>114</v>
      </c>
      <c r="C26" s="58"/>
      <c r="D26" s="59"/>
      <c r="E26" s="59"/>
      <c r="F26" s="60"/>
      <c r="G26" s="60"/>
      <c r="H26" s="60"/>
      <c r="I26" s="60"/>
      <c r="J26" s="291" t="s">
        <v>55</v>
      </c>
      <c r="K26" s="291"/>
      <c r="L26" s="291"/>
      <c r="M26" s="291"/>
      <c r="N26" s="291"/>
      <c r="O26" s="291"/>
      <c r="P26" s="292"/>
      <c r="Q26" s="87"/>
    </row>
    <row r="27" spans="1:18" ht="20.100000000000001" customHeight="1">
      <c r="A27" s="9"/>
      <c r="B27" s="75"/>
      <c r="C27" s="32"/>
      <c r="D27" s="32"/>
      <c r="E27" s="32"/>
      <c r="F27" s="33"/>
      <c r="G27" s="33"/>
      <c r="H27" s="33"/>
      <c r="I27" s="33"/>
      <c r="J27" s="32"/>
      <c r="K27" s="32"/>
      <c r="L27" s="32"/>
      <c r="M27" s="32"/>
      <c r="N27" s="8"/>
      <c r="O27" s="90"/>
      <c r="P27" s="91"/>
      <c r="Q27" s="87"/>
    </row>
    <row r="28" spans="1:18" ht="27.95" customHeight="1">
      <c r="A28" s="9"/>
      <c r="B28" s="63" t="s">
        <v>53</v>
      </c>
      <c r="C28" s="52"/>
      <c r="D28" s="32"/>
      <c r="E28" s="32"/>
      <c r="F28" s="33"/>
      <c r="G28" s="33"/>
      <c r="H28" s="33"/>
      <c r="I28" s="33"/>
      <c r="J28" s="32"/>
      <c r="K28" s="32"/>
      <c r="L28" s="32"/>
      <c r="M28" s="32"/>
      <c r="N28" s="8"/>
      <c r="O28" s="90"/>
      <c r="P28" s="91"/>
      <c r="Q28" s="87"/>
    </row>
    <row r="29" spans="1:18" ht="20.100000000000001" customHeight="1">
      <c r="A29" s="9"/>
      <c r="B29" s="76"/>
      <c r="C29" s="54"/>
      <c r="D29" s="73" t="s">
        <v>52</v>
      </c>
      <c r="E29" s="32"/>
      <c r="F29" s="33"/>
      <c r="G29" s="33"/>
      <c r="H29" s="33"/>
      <c r="I29" s="33"/>
      <c r="J29" s="73" t="s">
        <v>49</v>
      </c>
      <c r="K29" s="32"/>
      <c r="L29" s="32"/>
      <c r="M29" s="32"/>
      <c r="N29" s="8"/>
      <c r="O29" s="90"/>
      <c r="P29" s="91"/>
      <c r="Q29" s="87"/>
    </row>
    <row r="30" spans="1:18" ht="33.75" customHeight="1">
      <c r="A30" s="9"/>
      <c r="B30" s="62" t="s">
        <v>0</v>
      </c>
      <c r="C30" s="33"/>
      <c r="D30" s="155">
        <v>477690</v>
      </c>
      <c r="E30" s="33" t="s">
        <v>21</v>
      </c>
      <c r="F30" s="33" t="s">
        <v>1</v>
      </c>
      <c r="G30" s="7">
        <v>60</v>
      </c>
      <c r="H30" s="33" t="s">
        <v>2</v>
      </c>
      <c r="I30" s="56" t="s">
        <v>50</v>
      </c>
      <c r="J30" s="84">
        <f>D30*G30</f>
        <v>28661400</v>
      </c>
      <c r="K30" s="32" t="s">
        <v>3</v>
      </c>
      <c r="L30" s="32"/>
      <c r="M30" s="32"/>
      <c r="N30" s="32"/>
      <c r="O30" s="32"/>
      <c r="P30" s="65"/>
      <c r="Q30" s="87"/>
    </row>
    <row r="31" spans="1:18" s="85" customFormat="1" ht="15" customHeight="1">
      <c r="B31" s="97"/>
      <c r="C31" s="98"/>
      <c r="D31" s="98"/>
      <c r="E31" s="98"/>
      <c r="F31" s="98"/>
      <c r="G31" s="98"/>
      <c r="H31" s="98"/>
      <c r="I31" s="98"/>
      <c r="J31" s="98"/>
      <c r="K31" s="98"/>
      <c r="L31" s="98"/>
      <c r="M31" s="98"/>
      <c r="N31" s="98"/>
      <c r="O31" s="98"/>
      <c r="P31" s="99"/>
    </row>
    <row r="32" spans="1:18" ht="20.100000000000001" customHeight="1">
      <c r="A32" s="9"/>
      <c r="B32" s="62"/>
      <c r="C32" s="33"/>
      <c r="D32" s="73" t="s">
        <v>45</v>
      </c>
      <c r="E32" s="33"/>
      <c r="F32" s="33"/>
      <c r="G32" s="33"/>
      <c r="H32" s="33"/>
      <c r="I32" s="33"/>
      <c r="J32" s="73" t="s">
        <v>45</v>
      </c>
      <c r="K32" s="32"/>
      <c r="L32" s="32"/>
      <c r="M32" s="32"/>
      <c r="N32" s="32"/>
      <c r="O32" s="32"/>
      <c r="P32" s="65"/>
      <c r="Q32" s="87"/>
    </row>
    <row r="33" spans="1:17" s="85" customFormat="1" ht="30" customHeight="1">
      <c r="B33" s="97"/>
      <c r="C33" s="98"/>
      <c r="D33" s="80">
        <f>D30*1.1</f>
        <v>525459</v>
      </c>
      <c r="E33" s="98"/>
      <c r="F33" s="98"/>
      <c r="G33" s="98"/>
      <c r="H33" s="98"/>
      <c r="I33" s="98"/>
      <c r="J33" s="80">
        <f>J30*1.1</f>
        <v>31527540.000000004</v>
      </c>
      <c r="K33" s="98"/>
      <c r="L33" s="98"/>
      <c r="M33" s="98"/>
      <c r="N33" s="98"/>
      <c r="O33" s="98"/>
      <c r="P33" s="99"/>
    </row>
    <row r="34" spans="1:17" s="85" customFormat="1" ht="47.25" customHeight="1">
      <c r="B34" s="97"/>
      <c r="C34" s="98"/>
      <c r="D34" s="98"/>
      <c r="E34" s="98"/>
      <c r="F34" s="98"/>
      <c r="G34" s="98"/>
      <c r="H34" s="98"/>
      <c r="I34" s="98"/>
      <c r="J34" s="98"/>
      <c r="K34" s="98"/>
      <c r="L34" s="98"/>
      <c r="M34" s="98"/>
      <c r="N34" s="98"/>
      <c r="O34" s="98"/>
      <c r="P34" s="99"/>
    </row>
    <row r="35" spans="1:17" ht="27.95" customHeight="1">
      <c r="A35" s="9"/>
      <c r="B35" s="63" t="s">
        <v>54</v>
      </c>
      <c r="C35" s="52"/>
      <c r="D35" s="32"/>
      <c r="E35" s="33"/>
      <c r="F35" s="33"/>
      <c r="G35" s="33"/>
      <c r="H35" s="33"/>
      <c r="I35" s="33"/>
      <c r="J35" s="34"/>
      <c r="K35" s="32"/>
      <c r="L35" s="32"/>
      <c r="M35" s="32"/>
      <c r="N35" s="32"/>
      <c r="O35" s="32"/>
      <c r="P35" s="65"/>
      <c r="Q35" s="87"/>
    </row>
    <row r="36" spans="1:17" ht="20.100000000000001" customHeight="1">
      <c r="A36" s="9"/>
      <c r="B36" s="76"/>
      <c r="C36" s="54"/>
      <c r="D36" s="73" t="s">
        <v>52</v>
      </c>
      <c r="E36" s="33"/>
      <c r="F36" s="33"/>
      <c r="G36" s="33"/>
      <c r="H36" s="33"/>
      <c r="I36" s="33"/>
      <c r="J36" s="73" t="s">
        <v>49</v>
      </c>
      <c r="K36" s="32"/>
      <c r="L36" s="32"/>
      <c r="M36" s="32"/>
      <c r="N36" s="32"/>
      <c r="O36" s="32"/>
      <c r="P36" s="65"/>
      <c r="Q36" s="87"/>
    </row>
    <row r="37" spans="1:17" ht="33" customHeight="1">
      <c r="A37" s="9"/>
      <c r="B37" s="62" t="s">
        <v>0</v>
      </c>
      <c r="C37" s="33"/>
      <c r="D37" s="155">
        <v>239000</v>
      </c>
      <c r="E37" s="33" t="s">
        <v>21</v>
      </c>
      <c r="F37" s="33" t="s">
        <v>1</v>
      </c>
      <c r="G37" s="7">
        <v>60</v>
      </c>
      <c r="H37" s="33" t="s">
        <v>2</v>
      </c>
      <c r="I37" s="56" t="s">
        <v>51</v>
      </c>
      <c r="J37" s="84">
        <f>D37*G37</f>
        <v>14340000</v>
      </c>
      <c r="K37" s="32" t="s">
        <v>3</v>
      </c>
      <c r="L37" s="32"/>
      <c r="M37" s="6"/>
      <c r="N37" s="8"/>
      <c r="O37" s="90"/>
      <c r="P37" s="99"/>
      <c r="Q37" s="87"/>
    </row>
    <row r="38" spans="1:17" s="85" customFormat="1" ht="15" customHeight="1">
      <c r="B38" s="97"/>
      <c r="C38" s="98"/>
      <c r="D38" s="98"/>
      <c r="E38" s="98"/>
      <c r="F38" s="98"/>
      <c r="G38" s="98"/>
      <c r="H38" s="98"/>
      <c r="I38" s="98"/>
      <c r="J38" s="98"/>
      <c r="K38" s="98"/>
      <c r="L38" s="98"/>
      <c r="M38" s="98"/>
      <c r="N38" s="98"/>
      <c r="O38" s="98"/>
      <c r="P38" s="99"/>
    </row>
    <row r="39" spans="1:17" s="85" customFormat="1" ht="20.100000000000001" customHeight="1">
      <c r="B39" s="97"/>
      <c r="C39" s="98"/>
      <c r="D39" s="73" t="s">
        <v>45</v>
      </c>
      <c r="E39" s="98"/>
      <c r="F39" s="98"/>
      <c r="G39" s="98"/>
      <c r="H39" s="98"/>
      <c r="I39" s="98"/>
      <c r="J39" s="73" t="s">
        <v>45</v>
      </c>
      <c r="K39" s="98"/>
      <c r="L39" s="98"/>
      <c r="M39" s="98"/>
      <c r="N39" s="6"/>
      <c r="O39" s="6"/>
      <c r="P39" s="67"/>
    </row>
    <row r="40" spans="1:17" s="85" customFormat="1" ht="30" customHeight="1">
      <c r="B40" s="97"/>
      <c r="C40" s="98"/>
      <c r="D40" s="80">
        <f>D37*1.1</f>
        <v>262900</v>
      </c>
      <c r="E40" s="98"/>
      <c r="F40" s="98"/>
      <c r="G40" s="98"/>
      <c r="H40" s="98"/>
      <c r="I40" s="98"/>
      <c r="J40" s="80">
        <f>J37*1.1</f>
        <v>15774000.000000002</v>
      </c>
      <c r="K40" s="98"/>
      <c r="L40" s="98"/>
      <c r="M40" s="8" t="s">
        <v>18</v>
      </c>
      <c r="N40" s="6"/>
      <c r="O40" s="6"/>
      <c r="P40" s="103" t="s">
        <v>26</v>
      </c>
    </row>
    <row r="41" spans="1:17" ht="31.5" customHeight="1">
      <c r="A41" s="9"/>
      <c r="B41" s="62"/>
      <c r="C41" s="33"/>
      <c r="D41" s="6"/>
      <c r="E41" s="32"/>
      <c r="F41" s="33"/>
      <c r="G41" s="33"/>
      <c r="H41" s="33"/>
      <c r="I41" s="33"/>
      <c r="J41" s="6"/>
      <c r="K41" s="32"/>
      <c r="L41" s="32"/>
      <c r="M41" s="287" t="s">
        <v>25</v>
      </c>
      <c r="N41" s="12" t="s">
        <v>22</v>
      </c>
      <c r="O41" s="79" t="s">
        <v>23</v>
      </c>
      <c r="P41" s="104" t="s">
        <v>24</v>
      </c>
      <c r="Q41" s="87"/>
    </row>
    <row r="42" spans="1:17" ht="31.5" customHeight="1" thickBot="1">
      <c r="A42" s="9"/>
      <c r="B42" s="68"/>
      <c r="C42" s="69"/>
      <c r="D42" s="70"/>
      <c r="E42" s="70"/>
      <c r="F42" s="69"/>
      <c r="G42" s="69"/>
      <c r="H42" s="69"/>
      <c r="I42" s="69"/>
      <c r="J42" s="70"/>
      <c r="K42" s="70"/>
      <c r="L42" s="70"/>
      <c r="M42" s="288"/>
      <c r="N42" s="77">
        <f>J30+J37</f>
        <v>43001400</v>
      </c>
      <c r="O42" s="77">
        <f>P42-N42</f>
        <v>4300140.0000000075</v>
      </c>
      <c r="P42" s="78">
        <f>N42*1.1</f>
        <v>47301540.000000007</v>
      </c>
      <c r="Q42" s="87"/>
    </row>
    <row r="43" spans="1:17" ht="24">
      <c r="A43" s="9"/>
      <c r="B43" s="28"/>
      <c r="C43" s="28"/>
      <c r="D43" s="9"/>
      <c r="E43" s="9"/>
      <c r="F43" s="28"/>
      <c r="G43" s="28"/>
      <c r="H43" s="28"/>
      <c r="I43" s="28"/>
      <c r="J43" s="9"/>
      <c r="K43" s="9"/>
      <c r="L43" s="9"/>
      <c r="M43" s="9"/>
      <c r="N43" s="10"/>
      <c r="O43" s="9"/>
      <c r="P43" s="9"/>
      <c r="Q43" s="87"/>
    </row>
    <row r="44" spans="1:17" ht="33" customHeight="1" thickBot="1">
      <c r="A44" s="9"/>
      <c r="B44" s="28"/>
      <c r="C44" s="28"/>
      <c r="D44" s="9"/>
      <c r="E44" s="9"/>
      <c r="F44" s="28"/>
      <c r="G44" s="28"/>
      <c r="H44" s="28"/>
      <c r="I44" s="28"/>
      <c r="J44" s="9"/>
      <c r="K44" s="9"/>
      <c r="L44" s="9"/>
      <c r="M44" s="9" t="s">
        <v>40</v>
      </c>
      <c r="N44" s="10"/>
      <c r="O44" s="9"/>
      <c r="P44" s="105" t="s">
        <v>26</v>
      </c>
      <c r="Q44" s="87"/>
    </row>
    <row r="45" spans="1:17" ht="30.75" customHeight="1">
      <c r="A45" s="9"/>
      <c r="B45" s="28"/>
      <c r="C45" s="28"/>
      <c r="D45" s="9"/>
      <c r="E45" s="9"/>
      <c r="F45" s="28"/>
      <c r="G45" s="28"/>
      <c r="H45" s="28"/>
      <c r="I45" s="28"/>
      <c r="J45" s="9"/>
      <c r="K45" s="9"/>
      <c r="L45" s="9"/>
      <c r="M45" s="289" t="s">
        <v>5</v>
      </c>
      <c r="N45" s="12" t="s">
        <v>22</v>
      </c>
      <c r="O45" s="106" t="s">
        <v>23</v>
      </c>
      <c r="P45" s="107" t="s">
        <v>24</v>
      </c>
      <c r="Q45" s="87"/>
    </row>
    <row r="46" spans="1:17" ht="30.75" customHeight="1" thickBot="1">
      <c r="A46" s="9"/>
      <c r="B46" s="28"/>
      <c r="C46" s="28"/>
      <c r="D46" s="9"/>
      <c r="E46" s="9"/>
      <c r="F46" s="28"/>
      <c r="G46" s="28"/>
      <c r="H46" s="28"/>
      <c r="I46" s="28"/>
      <c r="J46" s="9"/>
      <c r="K46" s="9"/>
      <c r="L46" s="9"/>
      <c r="M46" s="290"/>
      <c r="N46" s="74">
        <f>N24+N42</f>
        <v>48839733.333333336</v>
      </c>
      <c r="O46" s="81">
        <f t="shared" ref="O46:P46" si="0">O24+O42</f>
        <v>4883973.3333333414</v>
      </c>
      <c r="P46" s="82">
        <f t="shared" si="0"/>
        <v>53723706.666666672</v>
      </c>
      <c r="Q46" s="87"/>
    </row>
    <row r="47" spans="1:17" s="85" customFormat="1" ht="30.75" customHeight="1"/>
    <row r="48" spans="1:17" ht="24">
      <c r="A48" s="9"/>
      <c r="B48" s="28"/>
      <c r="C48" s="28"/>
      <c r="D48" s="9"/>
      <c r="E48" s="9"/>
      <c r="F48" s="28"/>
      <c r="G48" s="28"/>
      <c r="H48" s="28"/>
      <c r="I48" s="28"/>
      <c r="J48" s="9"/>
      <c r="K48" s="9"/>
      <c r="L48" s="9"/>
      <c r="M48" s="9"/>
      <c r="N48" s="10"/>
      <c r="O48" s="87"/>
      <c r="P48" s="87"/>
      <c r="Q48" s="87"/>
    </row>
    <row r="49" spans="1:17" ht="24.75" thickBot="1">
      <c r="A49" s="9"/>
      <c r="H49" s="28"/>
      <c r="I49" s="28"/>
      <c r="J49" s="9"/>
      <c r="K49" s="9"/>
      <c r="L49" s="9"/>
      <c r="M49" s="9"/>
      <c r="N49" s="10"/>
      <c r="O49" s="87"/>
      <c r="P49" s="87"/>
      <c r="Q49" s="87"/>
    </row>
    <row r="50" spans="1:17" ht="57.75" customHeight="1">
      <c r="A50" s="9"/>
      <c r="B50" s="83" t="s">
        <v>33</v>
      </c>
      <c r="C50" s="55"/>
      <c r="D50" s="29"/>
      <c r="E50" s="29"/>
      <c r="F50" s="30"/>
      <c r="G50" s="30"/>
      <c r="H50" s="30"/>
      <c r="I50" s="30"/>
      <c r="J50" s="29"/>
      <c r="K50" s="29"/>
      <c r="L50" s="29"/>
      <c r="M50" s="29"/>
      <c r="N50" s="31"/>
      <c r="O50" s="108"/>
      <c r="P50" s="109"/>
      <c r="Q50" s="87"/>
    </row>
    <row r="51" spans="1:17" ht="51.75" customHeight="1">
      <c r="B51" s="24"/>
      <c r="C51" s="48"/>
      <c r="D51" s="35" t="s">
        <v>34</v>
      </c>
      <c r="E51" s="285"/>
      <c r="F51" s="285"/>
      <c r="G51" s="285"/>
      <c r="H51" s="33" t="s">
        <v>37</v>
      </c>
      <c r="I51" s="33"/>
      <c r="J51" s="6"/>
      <c r="K51" s="6"/>
      <c r="L51" s="6"/>
      <c r="M51" s="6"/>
      <c r="N51" s="2"/>
      <c r="O51" s="98"/>
      <c r="P51" s="110"/>
    </row>
    <row r="52" spans="1:17" s="85" customFormat="1" ht="15" customHeight="1">
      <c r="B52" s="111"/>
      <c r="C52" s="98"/>
      <c r="D52" s="98"/>
      <c r="E52" s="98"/>
      <c r="F52" s="98"/>
      <c r="G52" s="98"/>
      <c r="H52" s="98"/>
      <c r="I52" s="98"/>
      <c r="J52" s="98"/>
      <c r="K52" s="98"/>
      <c r="L52" s="98"/>
      <c r="M52" s="98"/>
      <c r="N52" s="98"/>
      <c r="O52" s="98"/>
      <c r="P52" s="110"/>
    </row>
    <row r="53" spans="1:17" ht="27" customHeight="1">
      <c r="B53" s="24"/>
      <c r="C53" s="48"/>
      <c r="D53" s="32"/>
      <c r="E53" s="36" t="s">
        <v>35</v>
      </c>
      <c r="F53" s="284"/>
      <c r="G53" s="284"/>
      <c r="H53" s="37" t="s">
        <v>36</v>
      </c>
      <c r="I53" s="37"/>
      <c r="J53" s="6"/>
      <c r="K53" s="6"/>
      <c r="L53" s="6"/>
      <c r="M53" s="6"/>
      <c r="N53" s="2"/>
      <c r="O53" s="98"/>
      <c r="P53" s="110"/>
    </row>
    <row r="54" spans="1:17" ht="51.75" customHeight="1" thickBot="1">
      <c r="B54" s="25"/>
      <c r="C54" s="27"/>
      <c r="D54" s="26"/>
      <c r="E54" s="26"/>
      <c r="F54" s="27"/>
      <c r="G54" s="27"/>
      <c r="H54" s="27"/>
      <c r="I54" s="27"/>
      <c r="J54" s="26"/>
      <c r="K54" s="26"/>
      <c r="L54" s="26"/>
      <c r="M54" s="38"/>
      <c r="N54" s="39"/>
      <c r="O54" s="112"/>
      <c r="P54" s="113"/>
    </row>
    <row r="55" spans="1:17" ht="20.100000000000001" customHeight="1"/>
    <row r="56" spans="1:17" ht="39" customHeight="1"/>
    <row r="57" spans="1:17" ht="39" customHeight="1"/>
    <row r="58" spans="1:17" ht="39" customHeight="1">
      <c r="D58" s="11"/>
      <c r="E58" s="11"/>
      <c r="J58" s="11"/>
      <c r="K58" s="11"/>
      <c r="L58" s="11"/>
      <c r="M58" s="11"/>
      <c r="N58" s="11"/>
      <c r="O58" s="114"/>
      <c r="P58" s="114"/>
      <c r="Q58" s="114"/>
    </row>
    <row r="59" spans="1:17" ht="39" customHeight="1">
      <c r="D59" s="11"/>
      <c r="E59" s="11"/>
      <c r="G59" s="11"/>
      <c r="H59" s="11"/>
      <c r="I59" s="11"/>
      <c r="J59" s="11"/>
      <c r="K59" s="11"/>
      <c r="L59" s="45"/>
      <c r="M59" s="11"/>
      <c r="N59" s="11"/>
      <c r="O59" s="114"/>
      <c r="P59" s="114"/>
      <c r="Q59" s="114"/>
    </row>
    <row r="60" spans="1:17" ht="39" customHeight="1">
      <c r="D60" s="11"/>
      <c r="E60" s="11"/>
      <c r="G60" s="11"/>
      <c r="H60" s="11"/>
      <c r="I60" s="11"/>
      <c r="J60" s="11"/>
      <c r="K60" s="11"/>
      <c r="L60" s="11"/>
      <c r="M60" s="11"/>
      <c r="N60" s="11"/>
      <c r="O60" s="114"/>
      <c r="P60" s="114"/>
      <c r="Q60" s="114"/>
    </row>
    <row r="61" spans="1:17" ht="39" customHeight="1">
      <c r="G61" s="4"/>
      <c r="H61" s="4"/>
      <c r="I61" s="4"/>
    </row>
    <row r="62" spans="1:17" ht="39" customHeight="1">
      <c r="G62" s="4"/>
      <c r="H62" s="4"/>
      <c r="I62" s="4"/>
    </row>
    <row r="63" spans="1:17" ht="39" customHeight="1">
      <c r="G63" s="4"/>
      <c r="H63" s="4"/>
      <c r="I63" s="4"/>
    </row>
    <row r="64" spans="1:17" ht="20.100000000000001" customHeight="1">
      <c r="G64" s="4"/>
      <c r="H64" s="4"/>
      <c r="I64" s="4"/>
    </row>
    <row r="65" spans="7:9" ht="20.100000000000001" customHeight="1">
      <c r="G65" s="4"/>
      <c r="H65" s="4"/>
      <c r="I65" s="4"/>
    </row>
    <row r="66" spans="7:9" ht="20.100000000000001" customHeight="1">
      <c r="G66" s="4"/>
      <c r="H66" s="4"/>
      <c r="I66" s="4"/>
    </row>
    <row r="67" spans="7:9" ht="20.100000000000001" customHeight="1"/>
    <row r="68" spans="7:9" ht="20.100000000000001" customHeight="1"/>
    <row r="69" spans="7:9" ht="20.100000000000001" customHeight="1"/>
  </sheetData>
  <mergeCells count="8">
    <mergeCell ref="A1:J1"/>
    <mergeCell ref="F53:G53"/>
    <mergeCell ref="E51:G51"/>
    <mergeCell ref="B3:D3"/>
    <mergeCell ref="M23:M24"/>
    <mergeCell ref="M41:M42"/>
    <mergeCell ref="M45:M46"/>
    <mergeCell ref="J26:P26"/>
  </mergeCells>
  <phoneticPr fontId="5"/>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【入力前にご確認ください】</vt:lpstr>
      <vt:lpstr>【様式Ⅰ】地下鉄（実績分）</vt:lpstr>
      <vt:lpstr>【様式Ⅱ】市バス（実績分）</vt:lpstr>
      <vt:lpstr>【様式Ⅲ】（実績分＋定額分，初期費用）</vt:lpstr>
      <vt:lpstr>'【様式Ⅰ】地下鉄（実績分）'!Print_Area</vt:lpstr>
      <vt:lpstr>'【様式Ⅲ】（実績分＋定額分，初期費用）'!Print_Area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2026-08-20T08:24:43Z</cp:lastPrinted>
  <dcterms:created xsi:type="dcterms:W3CDTF">2021-10-18T09:09:15Z</dcterms:created>
  <dcterms:modified xsi:type="dcterms:W3CDTF">2026-08-21T02:03:53Z</dcterms:modified>
</cp:coreProperties>
</file>